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1. Antiguedad" sheetId="1" state="visible" r:id="rId3"/>
    <sheet name="2. Escalas retributivas" sheetId="2" state="visible" r:id="rId4"/>
    <sheet name="3. Nominas 2024" sheetId="3" state="visible" r:id="rId5"/>
    <sheet name="4. Acumulado por concejal" sheetId="4" state="visible" r:id="rId6"/>
    <sheet name="5. Eventuales grupos" sheetId="5" state="visible" r:id="rId7"/>
    <sheet name="6. Personal directivo" sheetId="6" state="visible" r:id="rId8"/>
    <sheet name="7. Escenario reduccion 20" sheetId="7" state="visible" r:id="rId9"/>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<sst xmlns="http://schemas.openxmlformats.org/spreadsheetml/2006/main" count="1012" uniqueCount="383">
  <si>
    <t xml:space="preserve">Antigüedad continuada en el escaño. Concejales en activo del Ayuntamiento de Madrid</t>
  </si>
  <si>
    <t xml:space="preserve">Cómputo a 20 de agosto de 2026. Fuente: relaciones oficiales de concejales de las corporaciones 2011-2015, 2015-2019, 2019-2023 y 2023-2027 (Ayuntamiento de Madrid). El paréntesis entre el cese de una corporación y la sesión constitutiva de la siguiente no se computa como interrupción.</t>
  </si>
  <si>
    <t xml:space="preserve">Nº</t>
  </si>
  <si>
    <t xml:space="preserve">Nombre y apellidos</t>
  </si>
  <si>
    <t xml:space="preserve">Grupo actual</t>
  </si>
  <si>
    <t xml:space="preserve">Inicio continuado</t>
  </si>
  <si>
    <t xml:space="preserve">Años continuados</t>
  </si>
  <si>
    <t xml:space="preserve">Mandatos en los que ha tenido escaño</t>
  </si>
  <si>
    <t xml:space="preserve">Interrupciones previas</t>
  </si>
  <si>
    <t xml:space="preserve">Observación</t>
  </si>
  <si>
    <t xml:space="preserve">Fernando Martínez Vidal</t>
  </si>
  <si>
    <t xml:space="preserve">VOX</t>
  </si>
  <si>
    <t xml:space="preserve">11/06/2011</t>
  </si>
  <si>
    <t xml:space="preserve">2011-15, 2015-19, 2019-23, 2023-27</t>
  </si>
  <si>
    <t xml:space="preserve">No</t>
  </si>
  <si>
    <t xml:space="preserve">Entró con el PP y desde 2019 ocupa el mismo escaño por VOX. Decano del Pleno.</t>
  </si>
  <si>
    <t xml:space="preserve">Almudena Maíllo del Valle</t>
  </si>
  <si>
    <t xml:space="preserve">PP</t>
  </si>
  <si>
    <t xml:space="preserve">17/01/2012</t>
  </si>
  <si>
    <t xml:space="preserve">2011-15 (desde 2012), 2015-19, 2019-23, 2023-27</t>
  </si>
  <si>
    <t xml:space="preserve">Accedió como sustituta durante la alcaldía de Ana Botella.</t>
  </si>
  <si>
    <t xml:space="preserve">José Luis Martínez-Almeida Navasqüés</t>
  </si>
  <si>
    <t xml:space="preserve">13/06/2015</t>
  </si>
  <si>
    <t xml:space="preserve">2015-19, 2019-23, 2023-27</t>
  </si>
  <si>
    <t xml:space="preserve">Alcalde desde el 15 de junio de 2019.</t>
  </si>
  <si>
    <t xml:space="preserve">María Inmaculada Sanz Otero</t>
  </si>
  <si>
    <t xml:space="preserve">Vicealcaldesa y primera teniente de alcalde desde 2023.</t>
  </si>
  <si>
    <t xml:space="preserve">Álvaro González López</t>
  </si>
  <si>
    <t xml:space="preserve">Delegado del Área de Gobierno de Vivienda.</t>
  </si>
  <si>
    <t xml:space="preserve">Rita Maestre Fernández</t>
  </si>
  <si>
    <t xml:space="preserve">Más Madrid</t>
  </si>
  <si>
    <t xml:space="preserve">Portavoz del gobierno de Carmena y después portavoz de la oposición.</t>
  </si>
  <si>
    <t xml:space="preserve">Ignacio Murgui Parra</t>
  </si>
  <si>
    <t xml:space="preserve">Dedicación parcial del 75% en el mandato actual.</t>
  </si>
  <si>
    <t xml:space="preserve">Esther Gómez Morante</t>
  </si>
  <si>
    <t xml:space="preserve">Dedicación parcial durante parte del mandato actual.</t>
  </si>
  <si>
    <t xml:space="preserve">Paloma García Romero</t>
  </si>
  <si>
    <t xml:space="preserve">28/09/2016</t>
  </si>
  <si>
    <t xml:space="preserve">2003-07, 2007-11, 2011-15, 2015-19 (desde 2016), 2019-23, 2023-27</t>
  </si>
  <si>
    <t xml:space="preserve">Sí: sin escaño entre junio de 2015 y septiembre de 2016</t>
  </si>
  <si>
    <t xml:space="preserve">Decana en cómputo acumulado: en torno a veinte años de escaño municipal en seis corporaciones.</t>
  </si>
  <si>
    <t xml:space="preserve">Francisco de Borja Carabante Muntada</t>
  </si>
  <si>
    <t xml:space="preserve">15/06/2019</t>
  </si>
  <si>
    <t xml:space="preserve">2015-19 (hasta 2016), 2019-23, 2023-27</t>
  </si>
  <si>
    <t xml:space="preserve">Sí: entre noviembre de 2016 y junio de 2019</t>
  </si>
  <si>
    <t xml:space="preserve">Francisco de Borja Fanjul Fernández-Pita</t>
  </si>
  <si>
    <t xml:space="preserve">Presidente del Pleno.</t>
  </si>
  <si>
    <t xml:space="preserve">Engracia Hidalgo Tena</t>
  </si>
  <si>
    <t xml:space="preserve">2019-23, 2023-27</t>
  </si>
  <si>
    <t xml:space="preserve">José Fernández Sánchez</t>
  </si>
  <si>
    <t xml:space="preserve">Sonia Cea Quintana</t>
  </si>
  <si>
    <t xml:space="preserve">María Cayetana Hernández de la Riva</t>
  </si>
  <si>
    <t xml:space="preserve">Andrea Levy Soler</t>
  </si>
  <si>
    <t xml:space="preserve">Ángel Niño Quesada</t>
  </si>
  <si>
    <t xml:space="preserve">Obtuvo el escaño por Ciudadanos en 2019 y lo revalidó por el PP en 2023.</t>
  </si>
  <si>
    <t xml:space="preserve">Francisco Javier Ortega Smith-Molina</t>
  </si>
  <si>
    <t xml:space="preserve">Régimen de asistencia a órganos colegiados, no de dedicación exclusiva.</t>
  </si>
  <si>
    <t xml:space="preserve">Arantzazu Purificación Cabello López</t>
  </si>
  <si>
    <t xml:space="preserve">Régimen de asistencia a órganos colegiados.</t>
  </si>
  <si>
    <t xml:space="preserve">Pedro Esteban Barrero Cuadrado</t>
  </si>
  <si>
    <t xml:space="preserve">PSOE</t>
  </si>
  <si>
    <t xml:space="preserve">Enma López Araújo</t>
  </si>
  <si>
    <t xml:space="preserve">María Pilar Sánchez Álvarez</t>
  </si>
  <si>
    <t xml:space="preserve">Félix López-Rey Gómez</t>
  </si>
  <si>
    <t xml:space="preserve">Sí: concejal en corporaciones anteriores a 2011</t>
  </si>
  <si>
    <t xml:space="preserve">Su recorrido municipal se remonta a los años ochenta, con largas interrupciones.</t>
  </si>
  <si>
    <t xml:space="preserve">José Luis Nieto Bueno</t>
  </si>
  <si>
    <t xml:space="preserve">29/10/2019</t>
  </si>
  <si>
    <t xml:space="preserve">María del Mar Barberán Parrado</t>
  </si>
  <si>
    <t xml:space="preserve">10/01/2020</t>
  </si>
  <si>
    <t xml:space="preserve">Ignacio de Benito Pérez</t>
  </si>
  <si>
    <t xml:space="preserve">29/09/2020</t>
  </si>
  <si>
    <t xml:space="preserve">2015-19, 2019-23 (desde 2020), 2023-27</t>
  </si>
  <si>
    <t xml:space="preserve">Sí: entre junio de 2019 y septiembre de 2020</t>
  </si>
  <si>
    <t xml:space="preserve">Emilia Martínez Garrido</t>
  </si>
  <si>
    <t xml:space="preserve">23/02/2021</t>
  </si>
  <si>
    <t xml:space="preserve">2019-23 (desde 2021), 2023-27</t>
  </si>
  <si>
    <t xml:space="preserve">Orlando Chacón Tabares</t>
  </si>
  <si>
    <t xml:space="preserve">17/06/2023</t>
  </si>
  <si>
    <t xml:space="preserve">2015-19 (desde 2016), 2023-27</t>
  </si>
  <si>
    <t xml:space="preserve">Sí: mandato completo 2019-2023 fuera del Pleno</t>
  </si>
  <si>
    <t xml:space="preserve">María Dolores Navarro Ruiz</t>
  </si>
  <si>
    <t xml:space="preserve">2011-15, 2023-27</t>
  </si>
  <si>
    <t xml:space="preserve">Sí: dos mandatos completos fuera del Pleno</t>
  </si>
  <si>
    <t xml:space="preserve">Carlos Izquierdo Torres</t>
  </si>
  <si>
    <t xml:space="preserve">2011-15 (hasta 2012), 2023-27</t>
  </si>
  <si>
    <t xml:space="preserve">Sí: más de once años fuera del Pleno</t>
  </si>
  <si>
    <t xml:space="preserve">Portavoz del Grupo Municipal del Partido Popular.</t>
  </si>
  <si>
    <t xml:space="preserve">Carlos Segura Gutiérrez</t>
  </si>
  <si>
    <t xml:space="preserve">2015-19 (mayo-junio de 2019), 2023-27</t>
  </si>
  <si>
    <t xml:space="preserve">Sí</t>
  </si>
  <si>
    <t xml:space="preserve">Miguel Montejo Bombín</t>
  </si>
  <si>
    <t xml:space="preserve">30/04/2024</t>
  </si>
  <si>
    <t xml:space="preserve">2019-23, 2023-27 (desde 2024)</t>
  </si>
  <si>
    <t xml:space="preserve">Sí: entre junio de 2023 y abril de 2024</t>
  </si>
  <si>
    <t xml:space="preserve">Nota metodológica: las fechas en azul son datos de origen. Las sustituciones a mitad de mandato deben certificarse contra el fichero oficial «Concejales del Ayuntamiento de Madrid desde 1979» del portal de datos abiertos municipal antes de publicar cualquier cifra.</t>
  </si>
  <si>
    <t xml:space="preserve">Escala retributiva anual bruta del Alcalde y los concejales (excluida antigüedad)</t>
  </si>
  <si>
    <t xml:space="preserve">El Acuerdo del Pleno de 27 de marzo de 2014 fija la retribución de todos los cargos como porcentaje de la del Alcalde. Basta, por tanto, un solo dato de origen por año: el sueldo del Alcalde. Celdas azules: dato de origen. Celdas amarillas: dato pendiente de certificar contra el PDF oficial del año.</t>
  </si>
  <si>
    <t xml:space="preserve">Porcentajes sobre la retribución del Alcalde</t>
  </si>
  <si>
    <t xml:space="preserve">Código</t>
  </si>
  <si>
    <t xml:space="preserve">Cargo</t>
  </si>
  <si>
    <t xml:space="preserve">Importe 2025 (oficial)</t>
  </si>
  <si>
    <t xml:space="preserve">% sobre Alcalde</t>
  </si>
  <si>
    <t xml:space="preserve">A</t>
  </si>
  <si>
    <t xml:space="preserve">Alcalde</t>
  </si>
  <si>
    <t xml:space="preserve">B</t>
  </si>
  <si>
    <t xml:space="preserve">Presidente del Pleno / Primer teniente de alcalde</t>
  </si>
  <si>
    <t xml:space="preserve">C</t>
  </si>
  <si>
    <t xml:space="preserve">Delegado de Área de Gobierno / Portavoz de grupo político</t>
  </si>
  <si>
    <t xml:space="preserve">D</t>
  </si>
  <si>
    <t xml:space="preserve">Concejal-presidente de distrito / Delegado de Área Delegada</t>
  </si>
  <si>
    <t xml:space="preserve">E</t>
  </si>
  <si>
    <t xml:space="preserve">Concejal sin responsabilidad de gestión pública</t>
  </si>
  <si>
    <t xml:space="preserve">Fuente: «Retribuciones del Alcalde y de los Concejales del Ayuntamiento de Madrid», actualizado a 31 de diciembre de 2025. Portal de Transparencia del Ayuntamiento de Madrid.</t>
  </si>
  <si>
    <t xml:space="preserve">Retribución del Alcalde por año y escala derivada</t>
  </si>
  <si>
    <t xml:space="preserve">Bloque de cálculo (no modificar)</t>
  </si>
  <si>
    <t xml:space="preserve">Año</t>
  </si>
  <si>
    <t xml:space="preserve">Retribución Alcalde</t>
  </si>
  <si>
    <t xml:space="preserve">Origen del dato</t>
  </si>
  <si>
    <t xml:space="preserve">2011</t>
  </si>
  <si>
    <t xml:space="preserve">Estimado. Verificar</t>
  </si>
  <si>
    <t xml:space="preserve">2012</t>
  </si>
  <si>
    <t xml:space="preserve">2013</t>
  </si>
  <si>
    <t xml:space="preserve">2014</t>
  </si>
  <si>
    <t xml:space="preserve">2015</t>
  </si>
  <si>
    <t xml:space="preserve">2016</t>
  </si>
  <si>
    <t xml:space="preserve">2017</t>
  </si>
  <si>
    <t xml:space="preserve">2018</t>
  </si>
  <si>
    <t xml:space="preserve">2019</t>
  </si>
  <si>
    <t xml:space="preserve">Oficial</t>
  </si>
  <si>
    <t xml:space="preserve">2020</t>
  </si>
  <si>
    <t xml:space="preserve">2021</t>
  </si>
  <si>
    <t xml:space="preserve">2022</t>
  </si>
  <si>
    <t xml:space="preserve">2023</t>
  </si>
  <si>
    <t xml:space="preserve">2024</t>
  </si>
  <si>
    <t xml:space="preserve">2025</t>
  </si>
  <si>
    <t xml:space="preserve">2026</t>
  </si>
  <si>
    <t xml:space="preserve">Datos oficiales: 2019 a 2023, retribución congelada en 108.517,80 € (la corporación renunció a los incrementos de 2021, 2022 y 2023); 2024, 110.688,12 €; 2025, 114.011,52 € tras el 2,5 % del Real Decreto-ley 14/2025; 2026, 115.721,69 € por aplicación del incremento del 1,5 % aprobado por la Junta de Gobierno el 15 de enero de 2026 con efectos de 1 de enero. Los años 2011 a 2018 son estimaciones obtenidas deflactando con los incrementos generales del sector público y deben sustituirse por el dato oficial de cada ejercicio.</t>
  </si>
  <si>
    <t xml:space="preserve">Retribuciones brutas efectivamente percibidas en nómina durante 2024</t>
  </si>
  <si>
    <t xml:space="preserve">Dato oficial y nominal, no estimación. Fuente: «Retribuciones brutas percibidas en nómina por los concejales y concejalas», ejercicio 2024, Dirección General de Costes y Gestión de Personal del Ayuntamiento de Madrid. Se reproduce el importe mes a mes tal y como figura en el fichero oficial.</t>
  </si>
  <si>
    <t xml:space="preserve">Grupo</t>
  </si>
  <si>
    <t xml:space="preserve">Cargo en 2024</t>
  </si>
  <si>
    <t xml:space="preserve">Enero</t>
  </si>
  <si>
    <t xml:space="preserve">Febrero</t>
  </si>
  <si>
    <t xml:space="preserve">Marzo</t>
  </si>
  <si>
    <t xml:space="preserve">Abril</t>
  </si>
  <si>
    <t xml:space="preserve">Mayo</t>
  </si>
  <si>
    <t xml:space="preserve">Junio</t>
  </si>
  <si>
    <t xml:space="preserve">Julio</t>
  </si>
  <si>
    <t xml:space="preserve">Agosto</t>
  </si>
  <si>
    <t xml:space="preserve">Septiembre</t>
  </si>
  <si>
    <t xml:space="preserve">Octubre</t>
  </si>
  <si>
    <t xml:space="preserve">Noviembre</t>
  </si>
  <si>
    <t xml:space="preserve">Diciembre</t>
  </si>
  <si>
    <t xml:space="preserve">Total 2024</t>
  </si>
  <si>
    <t xml:space="preserve">Meses con dato</t>
  </si>
  <si>
    <t xml:space="preserve">Portavoz del grupo municipal</t>
  </si>
  <si>
    <t xml:space="preserve">Delegada de Área de Gobierno</t>
  </si>
  <si>
    <t xml:space="preserve">Delegado de Área de Gobierno</t>
  </si>
  <si>
    <t xml:space="preserve">Primera teniente de alcalde</t>
  </si>
  <si>
    <t xml:space="preserve">Presidente del Pleno</t>
  </si>
  <si>
    <t xml:space="preserve">Marta María Rivera de la Cruz</t>
  </si>
  <si>
    <t xml:space="preserve">Tercera teniente de alcalde</t>
  </si>
  <si>
    <t xml:space="preserve">Segundo teniente de alcalde</t>
  </si>
  <si>
    <t xml:space="preserve">Nadia Álvarez Padilla</t>
  </si>
  <si>
    <t xml:space="preserve">Concejala-presidenta de distrito</t>
  </si>
  <si>
    <t xml:space="preserve">Delegada de Área Delegada</t>
  </si>
  <si>
    <t xml:space="preserve">Delegado de Área Delegada</t>
  </si>
  <si>
    <t xml:space="preserve">José Antonio Martínez Páramo</t>
  </si>
  <si>
    <t xml:space="preserve">Juan Antonio Peña Ochoa</t>
  </si>
  <si>
    <t xml:space="preserve">Concejal-presidente de distrito</t>
  </si>
  <si>
    <t xml:space="preserve">María Yolanda Estrada Madrid</t>
  </si>
  <si>
    <t xml:space="preserve">Jaime González Taboada</t>
  </si>
  <si>
    <t xml:space="preserve">David Pérez García</t>
  </si>
  <si>
    <t xml:space="preserve">Alberto González Díaz</t>
  </si>
  <si>
    <t xml:space="preserve">Ignacio José Pezuela Cabañes</t>
  </si>
  <si>
    <t xml:space="preserve">Paula Gómez-Angulo Amorós</t>
  </si>
  <si>
    <t xml:space="preserve">Ángel Ramos Sánchez</t>
  </si>
  <si>
    <t xml:space="preserve">Carlos González Pereira</t>
  </si>
  <si>
    <t xml:space="preserve">María Reyes Maroto Illera</t>
  </si>
  <si>
    <t xml:space="preserve">Concejala sin responsabilidad de gestión</t>
  </si>
  <si>
    <t xml:space="preserve">Ana Isabel Lima Fernández</t>
  </si>
  <si>
    <t xml:space="preserve">Concejal sin responsabilidad de gestión</t>
  </si>
  <si>
    <t xml:space="preserve">María Soledad Murillo de la Vega</t>
  </si>
  <si>
    <t xml:space="preserve">Antonio Giraldo Capellán</t>
  </si>
  <si>
    <t xml:space="preserve">Enrique Rico García Hierro</t>
  </si>
  <si>
    <t xml:space="preserve">María Caso Escudero</t>
  </si>
  <si>
    <t xml:space="preserve">Lucía Lois Méndez de Vigo</t>
  </si>
  <si>
    <t xml:space="preserve">Sara Ladra Álvarez</t>
  </si>
  <si>
    <t xml:space="preserve">Ana Carolina Elías Espinoza</t>
  </si>
  <si>
    <t xml:space="preserve">Eduardo Fernández Rubiño</t>
  </si>
  <si>
    <t xml:space="preserve">Concejal sin responsabilidad de gestión (parcial 75%)</t>
  </si>
  <si>
    <t xml:space="preserve">Ignacio Ansaldo Adriaensens</t>
  </si>
  <si>
    <t xml:space="preserve">Carla Toscano de Balbín</t>
  </si>
  <si>
    <t xml:space="preserve">Asistencia a órganos colegiados</t>
  </si>
  <si>
    <t xml:space="preserve">Advertencia: la columna «Meses con dato» permite detectar filas incompletas. Los concejales de VOX Ortega Smith y Cabello López no tienen dedicación exclusiva, sino régimen de asistencia a órganos colegiados, por lo que sus importes no son comparables con el resto. Se han excluido de esta tabla las filas del fichero oficial correspondientes a regularizaciones de concejales ya cesados y a altas y bajas con datos parciales, cuya reconstrucción exige acudir al fichero original.</t>
  </si>
  <si>
    <t xml:space="preserve">Estimación del acumulado retributivo por concejal, 2011-2026</t>
  </si>
  <si>
    <t xml:space="preserve">Cada celda indica el cargo desempeñado ese año (A, B, C, D o E según la hoja de escalas) y el modelo aplica automáticamente la retribución correspondiente. Donde el cargo no está acreditado se ha asignado el código E, el de menor retribución, de modo que el resultado es un SUELO y no una cifra máxima: la cantidad realmente percibida es igual o superior. 2026 se computa completo.</t>
  </si>
  <si>
    <t xml:space="preserve">Acumulado estimado (suelo)</t>
  </si>
  <si>
    <t xml:space="preserve">Importe estimado</t>
  </si>
  <si>
    <t xml:space="preserve">Códigos de cargo: A Alcalde · B Presidente del Pleno o primer teniente de alcalde · C Delegado de Área de Gobierno o portavoz de grupo · D Concejal-presidente de distrito o delegado de Área Delegada · E Concejal sin responsabilidad de gestión pública. El modelo no descuenta los regímenes de dedicación parcial (Murgui al 75%, entre otros), que reducen el importe realmente percibido, ni suma los trienios de antigüedad como funcionario ni las dietas por asistencia a consejos de empresas municipales y organismos, que lo aumentan.</t>
  </si>
  <si>
    <t xml:space="preserve">Personal eventual de los grupos políticos municipales</t>
  </si>
  <si>
    <t xml:space="preserve">Fuente: Relación de Puestos de Trabajo del Ayuntamiento de Madrid, unidad 35 Grupos Políticos Municipales, cerrada a 31 de marzo de 2026. Las retribuciones de personal eventual que figuran en la RPT son el importe total bruto anual del puesto. No incluye el personal funcionario adscrito a las unidades administrativas de cada grupo, cuya cifra en RPT es solo complemento específico.</t>
  </si>
  <si>
    <t xml:space="preserve">Grupo municipal</t>
  </si>
  <si>
    <t xml:space="preserve">Denominación del puesto</t>
  </si>
  <si>
    <t xml:space="preserve">Retribución bruta anual</t>
  </si>
  <si>
    <t xml:space="preserve">Partido Popular</t>
  </si>
  <si>
    <t xml:space="preserve">Vocal asesor/a</t>
  </si>
  <si>
    <t xml:space="preserve">Loreto Sordo Ruiz</t>
  </si>
  <si>
    <t xml:space="preserve">Isabel Rosell Volart</t>
  </si>
  <si>
    <t xml:space="preserve">Beatriz María Elorriaga Pisarik</t>
  </si>
  <si>
    <t xml:space="preserve">Percival Peter Manglano Albacar</t>
  </si>
  <si>
    <t xml:space="preserve">Ana del Carmen Embid Segura</t>
  </si>
  <si>
    <t xml:space="preserve">Vacante</t>
  </si>
  <si>
    <t xml:space="preserve">Asesor/a N28</t>
  </si>
  <si>
    <t xml:space="preserve">Miguel Ángel Regodón Alegre</t>
  </si>
  <si>
    <t xml:space="preserve">Gustavo Villanueva Rodríguez</t>
  </si>
  <si>
    <t xml:space="preserve">Víctor Ruiz de Almirón López</t>
  </si>
  <si>
    <t xml:space="preserve">Jesús Henares Valverde</t>
  </si>
  <si>
    <t xml:space="preserve">María del Carmen Hernández Herráez</t>
  </si>
  <si>
    <t xml:space="preserve">Sofía Fernández Vázquez</t>
  </si>
  <si>
    <t xml:space="preserve">Alejandro Guillermo Buendía Bicand</t>
  </si>
  <si>
    <t xml:space="preserve">María Isabel Canto Lozano</t>
  </si>
  <si>
    <t xml:space="preserve">Begoña Lucas López</t>
  </si>
  <si>
    <t xml:space="preserve">Francisco José González Rubio</t>
  </si>
  <si>
    <t xml:space="preserve">María del Carmen Guijorro Belinchón</t>
  </si>
  <si>
    <t xml:space="preserve">María Pérez Rus</t>
  </si>
  <si>
    <t xml:space="preserve">María Luz Bajo Prieto</t>
  </si>
  <si>
    <t xml:space="preserve">Estrella Ruiz Sánchez</t>
  </si>
  <si>
    <t xml:space="preserve">Silvia Saavedra Moreno</t>
  </si>
  <si>
    <t xml:space="preserve">María Ángeles Busnadiego Peces</t>
  </si>
  <si>
    <t xml:space="preserve">María de los Reyes Amaro Morillo</t>
  </si>
  <si>
    <t xml:space="preserve">Martín Casariego Córdoba</t>
  </si>
  <si>
    <t xml:space="preserve">Jaime Pruja Artiaga</t>
  </si>
  <si>
    <t xml:space="preserve">Asesor/a N26</t>
  </si>
  <si>
    <t xml:space="preserve">Alberto Bonilla Zafra</t>
  </si>
  <si>
    <t xml:space="preserve">Carmen María Cervantes Guijarro</t>
  </si>
  <si>
    <t xml:space="preserve">Álvaro Hernández Crespo</t>
  </si>
  <si>
    <t xml:space="preserve">Sonia María Navarro Riesco</t>
  </si>
  <si>
    <t xml:space="preserve">Saraí Roldán Cabrera</t>
  </si>
  <si>
    <t xml:space="preserve">Sergio de Lorenzo Muñoz</t>
  </si>
  <si>
    <t xml:space="preserve">Sara Dueñas Herranz / Susana Mensaque Encinas</t>
  </si>
  <si>
    <t xml:space="preserve">Marcos Payo Humet</t>
  </si>
  <si>
    <t xml:space="preserve">Daniel Pérez Moreno</t>
  </si>
  <si>
    <t xml:space="preserve">Eduardo Rafael Salido Carrasco</t>
  </si>
  <si>
    <t xml:space="preserve">Leandro Carmona Martínez</t>
  </si>
  <si>
    <t xml:space="preserve">Asesor/a N24</t>
  </si>
  <si>
    <t xml:space="preserve">Alejandro da Silva Montes</t>
  </si>
  <si>
    <t xml:space="preserve">Cristina Ramos García-Patrón</t>
  </si>
  <si>
    <t xml:space="preserve">Jefe/a de secretaría</t>
  </si>
  <si>
    <t xml:space="preserve">María Blanca María Ortega</t>
  </si>
  <si>
    <t xml:space="preserve">María José Carracedo Velasco</t>
  </si>
  <si>
    <t xml:space="preserve">Nuria Sánchez Díaz</t>
  </si>
  <si>
    <t xml:space="preserve">Daniel Ayuso Miranda</t>
  </si>
  <si>
    <t xml:space="preserve">David Arenal Martín-Lunas</t>
  </si>
  <si>
    <t xml:space="preserve">Eric Hernando Ehrhardt</t>
  </si>
  <si>
    <t xml:space="preserve">Jorge García Castaño</t>
  </si>
  <si>
    <t xml:space="preserve">Gala Cristina San Miguel Pradera</t>
  </si>
  <si>
    <t xml:space="preserve">Francisco de Asís Fernández Camacho</t>
  </si>
  <si>
    <t xml:space="preserve">Lucía López García</t>
  </si>
  <si>
    <t xml:space="preserve">Marcos Manzanero Manzanas</t>
  </si>
  <si>
    <t xml:space="preserve">Victoria Anderica Caffarena</t>
  </si>
  <si>
    <t xml:space="preserve">Francisco José García Corrales</t>
  </si>
  <si>
    <t xml:space="preserve">Ángela Vázquez Peñas</t>
  </si>
  <si>
    <t xml:space="preserve">María del Mar Amoedo Moreno</t>
  </si>
  <si>
    <t xml:space="preserve">Rosa María Domínguez Aranda</t>
  </si>
  <si>
    <t xml:space="preserve">Carlos Astudillo Rodríguez</t>
  </si>
  <si>
    <t xml:space="preserve">Javier Martínez Rosillo</t>
  </si>
  <si>
    <t xml:space="preserve">Samir Awad Núñez</t>
  </si>
  <si>
    <t xml:space="preserve">Eugenio Melchor Fernández</t>
  </si>
  <si>
    <t xml:space="preserve">Catalina Abell Garat</t>
  </si>
  <si>
    <t xml:space="preserve">Eva García Pérez</t>
  </si>
  <si>
    <t xml:space="preserve">Álvaro López Pajares</t>
  </si>
  <si>
    <t xml:space="preserve">Cristina Moreno Moreno</t>
  </si>
  <si>
    <t xml:space="preserve">Ramón Silva Buenadicha</t>
  </si>
  <si>
    <t xml:space="preserve">Ignacio Pérez de la Torre</t>
  </si>
  <si>
    <t xml:space="preserve">Francisco Hernández Ballesteros</t>
  </si>
  <si>
    <t xml:space="preserve">Susana Hernández Yáñez</t>
  </si>
  <si>
    <t xml:space="preserve">Rafael Gómez Montoya</t>
  </si>
  <si>
    <t xml:space="preserve">Juan Vera Vera</t>
  </si>
  <si>
    <t xml:space="preserve">Alejandro Beltrán García</t>
  </si>
  <si>
    <t xml:space="preserve">María Isabel García Muñoz</t>
  </si>
  <si>
    <t xml:space="preserve">Raisa Isabel Calvo Ramos</t>
  </si>
  <si>
    <t xml:space="preserve">Alfredo Luis López-Berini Fernández</t>
  </si>
  <si>
    <t xml:space="preserve">Sonia Conejero Palero</t>
  </si>
  <si>
    <t xml:space="preserve">Natalia Bravo García</t>
  </si>
  <si>
    <t xml:space="preserve">Natalia Cera Brea</t>
  </si>
  <si>
    <t xml:space="preserve">Isidro Barqueros Sánchez</t>
  </si>
  <si>
    <t xml:space="preserve">Sara Hernández López</t>
  </si>
  <si>
    <t xml:space="preserve">Daniel Pinillos Valverde</t>
  </si>
  <si>
    <t xml:space="preserve">Rosa María Laviña Bellido</t>
  </si>
  <si>
    <t xml:space="preserve">María Angélica Navalón Fernández</t>
  </si>
  <si>
    <t xml:space="preserve">Administrativo/a</t>
  </si>
  <si>
    <t xml:space="preserve">Beatriz Santaella Blanco</t>
  </si>
  <si>
    <t xml:space="preserve">María Isabel Pueyo García</t>
  </si>
  <si>
    <t xml:space="preserve">David Lucas López</t>
  </si>
  <si>
    <t xml:space="preserve">Juan Sevilla Moroder</t>
  </si>
  <si>
    <t xml:space="preserve">Carlos de Paz Porta</t>
  </si>
  <si>
    <t xml:space="preserve">María Begoña Collado Moreno</t>
  </si>
  <si>
    <t xml:space="preserve">Ignacio Juanes García</t>
  </si>
  <si>
    <t xml:space="preserve">Carlos Hugo Fernández-Roca Suárez</t>
  </si>
  <si>
    <t xml:space="preserve">Sergio Francisco Estévez Sanz</t>
  </si>
  <si>
    <t xml:space="preserve">Cristian Isaac Toro Carballo</t>
  </si>
  <si>
    <t xml:space="preserve">TOTAL 91 puestos</t>
  </si>
  <si>
    <t xml:space="preserve">Resumen por grupo</t>
  </si>
  <si>
    <t xml:space="preserve">Puestos eventuales</t>
  </si>
  <si>
    <t xml:space="preserve">Coste anual</t>
  </si>
  <si>
    <t xml:space="preserve">Concejales / eventuales por concejal</t>
  </si>
  <si>
    <t xml:space="preserve">29 concejales · 1.41 eventuales por concejal</t>
  </si>
  <si>
    <t xml:space="preserve">12 concejales · 1.75 eventuales por concejal</t>
  </si>
  <si>
    <t xml:space="preserve">11 concejales · 1.82 eventuales por concejal</t>
  </si>
  <si>
    <t xml:space="preserve">5 concejales · 1.80 eventuales por concejal</t>
  </si>
  <si>
    <t xml:space="preserve">TOTAL</t>
  </si>
  <si>
    <t xml:space="preserve">57 concejales · 1.60 eventuales por concejal</t>
  </si>
  <si>
    <t xml:space="preserve">Advertencia: el ratio del Partido Popular es engañosamente bajo porque el grupo que sostiene al gobierno dispone además de todo el personal eventual adscrito a la Alcaldía, las Áreas de Gobierno y las Juntas Municipales de Distrito, que no figura en esta unidad de la RPT. El puesto 30267668 aparece con dos ocupantes en el fichero oficial, probablemente por un relevo. Silvia Saavedra Moreno, asesora del PP, no es la exconcejala de Ciudadanos Silvia Elena Saavedra Ibarrondo, que figura como Directora General en la hoja 6.</t>
  </si>
  <si>
    <t xml:space="preserve">Órganos directivos del Ayuntamiento de Madrid y sus organismos autónomos</t>
  </si>
  <si>
    <t xml:space="preserve">Fuente: «Número de puestos y retribuciones de los órganos directivos», Dirección General de Costes y Gestión de Personal, actualizado a 30 de septiembre de 2025. Retribuciones brutas anuales de 2025, sin antigüedad ni costes sociales. No incluye Interventor General, Secretario General del Pleno ni Director de la Oficina del Secretario de la Junta de Gobierno, que figuran como personal funcionario.</t>
  </si>
  <si>
    <t xml:space="preserve">Unidad organizativa</t>
  </si>
  <si>
    <t xml:space="preserve">Retribución unitaria</t>
  </si>
  <si>
    <t xml:space="preserve">Nº de puestos</t>
  </si>
  <si>
    <t xml:space="preserve">Detalle</t>
  </si>
  <si>
    <t xml:space="preserve">Coordinación General de la Alcaldía</t>
  </si>
  <si>
    <t xml:space="preserve">Coordinador/a General de la Alcaldía y Letrado/a General de la Asesoría Jurídica</t>
  </si>
  <si>
    <t xml:space="preserve">Directores generales y Secretaría General Técnica</t>
  </si>
  <si>
    <t xml:space="preserve">A.G. de Vicealcaldía, Portavoz, Seguridad y Emergencias</t>
  </si>
  <si>
    <t xml:space="preserve">Coordinaciones generales</t>
  </si>
  <si>
    <t xml:space="preserve">A.G. de Urbanismo, Medio Ambiente y Movilidad</t>
  </si>
  <si>
    <t xml:space="preserve">Directores generales y Secretaría General Técnica (una vacante)</t>
  </si>
  <si>
    <t xml:space="preserve">A.G. de Cultura, Turismo y Deporte</t>
  </si>
  <si>
    <t xml:space="preserve">Coordinación General de Cultura</t>
  </si>
  <si>
    <t xml:space="preserve">A.G. de Economía, Innovación y Hacienda</t>
  </si>
  <si>
    <t xml:space="preserve">A.G. de Obras y Equipamientos</t>
  </si>
  <si>
    <t xml:space="preserve">Coordinación General de Patrimonio, Obras y Equipamientos</t>
  </si>
  <si>
    <t xml:space="preserve">A.G. de Políticas Sociales, Familia e Igualdad</t>
  </si>
  <si>
    <t xml:space="preserve">Coordinación General</t>
  </si>
  <si>
    <t xml:space="preserve">A.G. de Políticas de Vivienda</t>
  </si>
  <si>
    <t xml:space="preserve">Distritos (21 coordinaciones)</t>
  </si>
  <si>
    <t xml:space="preserve">Coordinador/a del Distrito, uno por cada uno de los 21 distritos</t>
  </si>
  <si>
    <t xml:space="preserve">Presidencia del Pleno</t>
  </si>
  <si>
    <t xml:space="preserve">Director/a General de la Oficina Municipal contra el Fraude y la Corrupción</t>
  </si>
  <si>
    <t xml:space="preserve">Tribunal Económico-Administrativo</t>
  </si>
  <si>
    <t xml:space="preserve">Presidente del Tribunal</t>
  </si>
  <si>
    <t xml:space="preserve">Secretaría General y vocalías</t>
  </si>
  <si>
    <t xml:space="preserve">Organismos autónomos</t>
  </si>
  <si>
    <t xml:space="preserve">Gerencias de Agencia de Actividades, Agencia para el Empleo, Agencia Tributaria, Madrid Salud e IAM</t>
  </si>
  <si>
    <t xml:space="preserve">Excargos electos con puesto directivo (relevante para el compromiso de puertas giratorias)</t>
  </si>
  <si>
    <t xml:space="preserve">Silvia Elena Saavedra Ibarrondo</t>
  </si>
  <si>
    <t xml:space="preserve">Directora General de Mayores y Prevención de la Soledad no Deseada. Exconcejala de Ciudadanos</t>
  </si>
  <si>
    <t xml:space="preserve">José Aniorte Rueda</t>
  </si>
  <si>
    <t xml:space="preserve">Gerente de la Agencia para el Empleo. Exconcejal de Ciudadanos y delegado de área en 2019-2023</t>
  </si>
  <si>
    <t xml:space="preserve">Reducción del veinte por ciento de la retribución de los concejales y financiación de la Oficina Anticorrupción</t>
  </si>
  <si>
    <t xml:space="preserve">Simulación sobre la escala vigente de 2026 y la composición actual del Pleno (57 concejales). Celdas azules: datos de origen o hipótesis modificables. El resto se calcula por fórmula.</t>
  </si>
  <si>
    <t xml:space="preserve">Porcentaje de reducción</t>
  </si>
  <si>
    <t xml:space="preserve">A. Coste actual de la retribución de los concejales</t>
  </si>
  <si>
    <t xml:space="preserve">Retribución 2026</t>
  </si>
  <si>
    <t xml:space="preserve">Nº de concejales</t>
  </si>
  <si>
    <t xml:space="preserve">Coste anual actual</t>
  </si>
  <si>
    <t xml:space="preserve">Retribución tras -20%</t>
  </si>
  <si>
    <t xml:space="preserve">Coste anual tras -20%</t>
  </si>
  <si>
    <t xml:space="preserve">Presidente del Pleno y primera teniente de alcalde</t>
  </si>
  <si>
    <t xml:space="preserve">Delegados de Área de Gobierno y portavoces de grupo</t>
  </si>
  <si>
    <t xml:space="preserve">Concejales-presidentes de distrito y delegados de Área Delegada</t>
  </si>
  <si>
    <t xml:space="preserve">Concejales sin responsabilidad de gestión pública</t>
  </si>
  <si>
    <t xml:space="preserve">Ahorro anual</t>
  </si>
  <si>
    <t xml:space="preserve">Ahorro en el mandato completo (cuatro ejercicios)</t>
  </si>
  <si>
    <t xml:space="preserve">B. Coste anual de una Oficina Anticorrupción con independencia real</t>
  </si>
  <si>
    <t xml:space="preserve">Concepto</t>
  </si>
  <si>
    <t xml:space="preserve">Retribución o importe unitario</t>
  </si>
  <si>
    <t xml:space="preserve">Coste bruto</t>
  </si>
  <si>
    <t xml:space="preserve">Coeficiente de coste social</t>
  </si>
  <si>
    <t xml:space="preserve">Coste total anual</t>
  </si>
  <si>
    <t xml:space="preserve">Director/a de la Oficina, con rango de órgano directivo</t>
  </si>
  <si>
    <t xml:space="preserve">Técnicos/as A1: jurista, auditor, informático forense, analista de datos</t>
  </si>
  <si>
    <t xml:space="preserve">Técnicos/as A2 e inspectores/as</t>
  </si>
  <si>
    <t xml:space="preserve">Personal administrativo C1</t>
  </si>
  <si>
    <t xml:space="preserve">Gastos corrientes: sede, herramientas de auditoría e informática forense, auditorías externas, formación y defensa jurídica de denunciantes</t>
  </si>
  <si>
    <t xml:space="preserve">COSTE TOTAL ANUAL DE LA OFICINA</t>
  </si>
  <si>
    <t xml:space="preserve">C. Resultado</t>
  </si>
  <si>
    <t xml:space="preserve">Ahorro anual por la reducción del 20 %</t>
  </si>
  <si>
    <t xml:space="preserve">Coste anual de la Oficina Anticorrupción independiente</t>
  </si>
  <si>
    <t xml:space="preserve">Saldo anual disponible tras financiar la Oficina</t>
  </si>
  <si>
    <t xml:space="preserve">Grado de cobertura de la Oficina con el ahorro</t>
  </si>
  <si>
    <t xml:space="preserve">Nota metodológica: la reducción se aplica sobre la retribución de los 57 concejales, no sobre el personal directivo ni el eventual, que se abordan en compromisos separados. Los dos concejales acogidos al régimen de asistencia a órganos colegiados perciben cantidades muy inferiores, por lo que el coste actual real es algo menor y el ahorro también: la cifra debe leerse como orden de magnitud. El coeficiente 1,32 recoge la cotización empresarial a la Seguridad Social. Todos los parámetros en azul son modificables para simular otros porcentajes de reducción o dimensiones de la Oficina.</t>
  </si>
</sst>
</file>

<file path=xl/styles.xml><?xml version="1.0" encoding="utf-8"?>
<styleSheet xmlns="http://schemas.openxmlformats.org/spreadsheetml/2006/main">
  <numFmts count="8">
    <numFmt numFmtId="164" formatCode="General"/>
    <numFmt numFmtId="165" formatCode="0.0"/>
    <numFmt numFmtId="166" formatCode="#,##0.00&quot; €&quot;"/>
    <numFmt numFmtId="167" formatCode="0.00%"/>
    <numFmt numFmtId="168" formatCode="#,##0&quot; €&quot;"/>
    <numFmt numFmtId="169" formatCode="General"/>
    <numFmt numFmtId="170" formatCode="0%"/>
    <numFmt numFmtId="171" formatCode="0.00"/>
  </numFmts>
  <fonts count="10">
    <font>
      <sz val="11"/>
      <color theme="1"/>
      <name val="Calibri"/>
      <family val="2"/>
      <charset val="1"/>
    </font>
    <font>
      <sz val="10"/>
      <name val="Arial"/>
      <family val="0"/>
    </font>
    <font>
      <sz val="10"/>
      <name val="Arial"/>
      <family val="0"/>
    </font>
    <font>
      <sz val="10"/>
      <name val="Arial"/>
      <family val="0"/>
    </font>
    <font>
      <b val="true"/>
      <sz val="13"/>
      <name val="Arial"/>
      <family val="0"/>
      <charset val="1"/>
    </font>
    <font>
      <i val="true"/>
      <sz val="9"/>
      <color rgb="FF595959"/>
      <name val="Arial"/>
      <family val="0"/>
      <charset val="1"/>
    </font>
    <font>
      <b val="true"/>
      <sz val="10"/>
      <color rgb="FFFFFFFF"/>
      <name val="Arial"/>
      <family val="0"/>
      <charset val="1"/>
    </font>
    <font>
      <sz val="10"/>
      <name val="Arial"/>
      <family val="0"/>
      <charset val="1"/>
    </font>
    <font>
      <b val="true"/>
      <sz val="10"/>
      <name val="Arial"/>
      <family val="0"/>
      <charset val="1"/>
    </font>
    <font>
      <sz val="10"/>
      <color rgb="FF0000FF"/>
      <name val="Arial"/>
      <family val="0"/>
      <charset val="1"/>
    </font>
  </fonts>
  <fills count="6">
    <fill>
      <patternFill patternType="none"/>
    </fill>
    <fill>
      <patternFill patternType="gray125"/>
    </fill>
    <fill>
      <patternFill patternType="solid">
        <fgColor rgb="FFE9648F"/>
        <bgColor rgb="FFFF99CC"/>
      </patternFill>
    </fill>
    <fill>
      <patternFill patternType="solid">
        <fgColor rgb="FFF2F2F2"/>
        <bgColor rgb="FFE2EFDA"/>
      </patternFill>
    </fill>
    <fill>
      <patternFill patternType="solid">
        <fgColor rgb="FFFFFF00"/>
        <bgColor rgb="FFFFFF00"/>
      </patternFill>
    </fill>
    <fill>
      <patternFill patternType="solid">
        <fgColor rgb="FFE2EFDA"/>
        <bgColor rgb="FFF2F2F2"/>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9">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7" fillId="3" borderId="1" xfId="0" applyFont="true" applyBorder="true" applyAlignment="true" applyProtection="false">
      <alignment horizontal="general" vertical="top" textRotation="0" wrapText="true" indent="0" shrinkToFit="false"/>
      <protection locked="true" hidden="false"/>
    </xf>
    <xf numFmtId="164" fontId="8" fillId="3" borderId="1" xfId="0" applyFont="true" applyBorder="true" applyAlignment="true" applyProtection="false">
      <alignment horizontal="general" vertical="top" textRotation="0" wrapText="tru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5" fontId="7"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5" fontId="7" fillId="0" borderId="1" xfId="0" applyFont="true" applyBorder="true" applyAlignment="true" applyProtection="false">
      <alignment horizontal="general" vertical="top" textRotation="0" wrapText="tru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6" fontId="9" fillId="4"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center"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6" fontId="8" fillId="3" borderId="0" xfId="0" applyFont="true" applyBorder="fals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6" fontId="9" fillId="0" borderId="1" xfId="0" applyFont="true" applyBorder="true" applyAlignment="true" applyProtection="false">
      <alignment horizontal="general" vertical="top" textRotation="0" wrapText="true" indent="0" shrinkToFit="false"/>
      <protection locked="true" hidden="false"/>
    </xf>
    <xf numFmtId="166" fontId="7" fillId="0" borderId="1" xfId="0" applyFont="true" applyBorder="true" applyAlignment="true" applyProtection="false">
      <alignment horizontal="general" vertical="top" textRotation="0" wrapText="tru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0" fillId="0" borderId="1" xfId="0" applyFont="false" applyBorder="true" applyAlignment="true" applyProtection="false">
      <alignment horizontal="general" vertical="top" textRotation="0" wrapText="true" indent="0" shrinkToFit="false"/>
      <protection locked="true" hidden="false"/>
    </xf>
    <xf numFmtId="170" fontId="9" fillId="0" borderId="0" xfId="0" applyFont="true" applyBorder="false" applyAlignment="false" applyProtection="false">
      <alignment horizontal="general" vertical="bottom" textRotation="0" wrapText="false" indent="0" shrinkToFit="false"/>
      <protection locked="true" hidden="false"/>
    </xf>
    <xf numFmtId="164" fontId="9" fillId="0" borderId="1" xfId="0" applyFont="true" applyBorder="true" applyAlignment="false" applyProtection="false">
      <alignment horizontal="general" vertical="bottom" textRotation="0" wrapText="false" indent="0" shrinkToFit="false"/>
      <protection locked="true" hidden="false"/>
    </xf>
    <xf numFmtId="166" fontId="8" fillId="5" borderId="0" xfId="0" applyFont="true" applyBorder="false" applyAlignment="false" applyProtection="false">
      <alignment horizontal="general" vertical="bottom" textRotation="0" wrapText="false" indent="0" shrinkToFit="false"/>
      <protection locked="true" hidden="false"/>
    </xf>
    <xf numFmtId="171" fontId="9" fillId="0" borderId="1" xfId="0" applyFont="true" applyBorder="true" applyAlignment="true" applyProtection="false">
      <alignment horizontal="general" vertical="top" textRotation="0" wrapText="true" indent="0" shrinkToFit="false"/>
      <protection locked="true" hidden="false"/>
    </xf>
    <xf numFmtId="166" fontId="8" fillId="5" borderId="1" xfId="0" applyFont="true" applyBorder="true" applyAlignment="false" applyProtection="false">
      <alignment horizontal="general" vertical="bottom" textRotation="0" wrapText="false" indent="0" shrinkToFit="false"/>
      <protection locked="true" hidden="false"/>
    </xf>
    <xf numFmtId="170" fontId="8" fillId="5"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2F2F2"/>
      <rgbColor rgb="FFCCFFFF"/>
      <rgbColor rgb="FF660066"/>
      <rgbColor rgb="FFE9648F"/>
      <rgbColor rgb="FF0066CC"/>
      <rgbColor rgb="FFCCCCFF"/>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4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34"/>
    <col collapsed="false" customWidth="true" hidden="false" outlineLevel="0" max="3" min="3" style="0" width="13"/>
    <col collapsed="false" customWidth="true" hidden="false" outlineLevel="0" max="4" min="4" style="0" width="16"/>
    <col collapsed="false" customWidth="true" hidden="false" outlineLevel="0" max="5" min="5" style="0" width="12"/>
    <col collapsed="false" customWidth="true" hidden="false" outlineLevel="0" max="6" min="6" style="0" width="30"/>
    <col collapsed="false" customWidth="true" hidden="false" outlineLevel="0" max="7" min="7" style="0" width="26"/>
    <col collapsed="false" customWidth="true" hidden="false" outlineLevel="0" max="8" min="8" style="0" width="42"/>
  </cols>
  <sheetData>
    <row r="1" customFormat="false" ht="16.15" hidden="false" customHeight="false" outlineLevel="0" collapsed="false">
      <c r="A1" s="1" t="s">
        <v>0</v>
      </c>
    </row>
    <row r="2" customFormat="false" ht="15" hidden="false" customHeight="true" outlineLevel="0" collapsed="false">
      <c r="A2" s="2" t="s">
        <v>1</v>
      </c>
      <c r="B2" s="2"/>
      <c r="C2" s="2"/>
      <c r="D2" s="2"/>
      <c r="E2" s="2"/>
      <c r="F2" s="2"/>
      <c r="G2" s="2"/>
      <c r="H2" s="2"/>
    </row>
    <row r="3" customFormat="false" ht="15" hidden="false" customHeight="false" outlineLevel="0" collapsed="false">
      <c r="A3" s="2"/>
      <c r="B3" s="2"/>
      <c r="C3" s="2"/>
      <c r="D3" s="2"/>
      <c r="E3" s="2"/>
      <c r="F3" s="2"/>
      <c r="G3" s="2"/>
      <c r="H3" s="2"/>
    </row>
    <row r="4" customFormat="false" ht="15" hidden="false" customHeight="false" outlineLevel="0" collapsed="false">
      <c r="A4" s="2"/>
      <c r="B4" s="2"/>
      <c r="C4" s="2"/>
      <c r="D4" s="2"/>
      <c r="E4" s="2"/>
      <c r="F4" s="2"/>
      <c r="G4" s="2"/>
      <c r="H4" s="2"/>
    </row>
    <row r="6" customFormat="false" ht="30" hidden="false" customHeight="true" outlineLevel="0" collapsed="false">
      <c r="A6" s="3" t="s">
        <v>2</v>
      </c>
      <c r="B6" s="3" t="s">
        <v>3</v>
      </c>
      <c r="C6" s="3" t="s">
        <v>4</v>
      </c>
      <c r="D6" s="3" t="s">
        <v>5</v>
      </c>
      <c r="E6" s="3" t="s">
        <v>6</v>
      </c>
      <c r="F6" s="3" t="s">
        <v>7</v>
      </c>
      <c r="G6" s="3" t="s">
        <v>8</v>
      </c>
      <c r="H6" s="3" t="s">
        <v>9</v>
      </c>
    </row>
    <row r="7" customFormat="false" ht="23.85" hidden="false" customHeight="false" outlineLevel="0" collapsed="false">
      <c r="A7" s="4" t="n">
        <v>1</v>
      </c>
      <c r="B7" s="5" t="s">
        <v>10</v>
      </c>
      <c r="C7" s="4" t="s">
        <v>11</v>
      </c>
      <c r="D7" s="6" t="s">
        <v>12</v>
      </c>
      <c r="E7" s="7" t="n">
        <v>15.2</v>
      </c>
      <c r="F7" s="4" t="s">
        <v>13</v>
      </c>
      <c r="G7" s="4" t="s">
        <v>14</v>
      </c>
      <c r="H7" s="4" t="s">
        <v>15</v>
      </c>
    </row>
    <row r="8" customFormat="false" ht="23.85" hidden="false" customHeight="false" outlineLevel="0" collapsed="false">
      <c r="A8" s="4" t="n">
        <v>2</v>
      </c>
      <c r="B8" s="5" t="s">
        <v>16</v>
      </c>
      <c r="C8" s="4" t="s">
        <v>17</v>
      </c>
      <c r="D8" s="6" t="s">
        <v>18</v>
      </c>
      <c r="E8" s="7" t="n">
        <v>14.6</v>
      </c>
      <c r="F8" s="4" t="s">
        <v>19</v>
      </c>
      <c r="G8" s="4" t="s">
        <v>14</v>
      </c>
      <c r="H8" s="4" t="s">
        <v>20</v>
      </c>
    </row>
    <row r="9" customFormat="false" ht="23.85" hidden="false" customHeight="false" outlineLevel="0" collapsed="false">
      <c r="A9" s="4" t="n">
        <v>3</v>
      </c>
      <c r="B9" s="5" t="s">
        <v>21</v>
      </c>
      <c r="C9" s="4" t="s">
        <v>17</v>
      </c>
      <c r="D9" s="6" t="s">
        <v>22</v>
      </c>
      <c r="E9" s="7" t="n">
        <v>11.2</v>
      </c>
      <c r="F9" s="4" t="s">
        <v>23</v>
      </c>
      <c r="G9" s="4" t="s">
        <v>14</v>
      </c>
      <c r="H9" s="4" t="s">
        <v>24</v>
      </c>
    </row>
    <row r="10" customFormat="false" ht="23.85" hidden="false" customHeight="false" outlineLevel="0" collapsed="false">
      <c r="A10" s="4" t="n">
        <v>4</v>
      </c>
      <c r="B10" s="5" t="s">
        <v>25</v>
      </c>
      <c r="C10" s="4" t="s">
        <v>17</v>
      </c>
      <c r="D10" s="6" t="s">
        <v>22</v>
      </c>
      <c r="E10" s="7" t="n">
        <v>11.2</v>
      </c>
      <c r="F10" s="4" t="s">
        <v>23</v>
      </c>
      <c r="G10" s="4" t="s">
        <v>14</v>
      </c>
      <c r="H10" s="4" t="s">
        <v>26</v>
      </c>
    </row>
    <row r="11" customFormat="false" ht="15" hidden="false" customHeight="false" outlineLevel="0" collapsed="false">
      <c r="A11" s="4" t="n">
        <v>5</v>
      </c>
      <c r="B11" s="5" t="s">
        <v>27</v>
      </c>
      <c r="C11" s="4" t="s">
        <v>17</v>
      </c>
      <c r="D11" s="6" t="s">
        <v>22</v>
      </c>
      <c r="E11" s="7" t="n">
        <v>11.2</v>
      </c>
      <c r="F11" s="4" t="s">
        <v>23</v>
      </c>
      <c r="G11" s="4" t="s">
        <v>14</v>
      </c>
      <c r="H11" s="4" t="s">
        <v>28</v>
      </c>
    </row>
    <row r="12" customFormat="false" ht="23.85" hidden="false" customHeight="false" outlineLevel="0" collapsed="false">
      <c r="A12" s="4" t="n">
        <v>6</v>
      </c>
      <c r="B12" s="5" t="s">
        <v>29</v>
      </c>
      <c r="C12" s="4" t="s">
        <v>30</v>
      </c>
      <c r="D12" s="6" t="s">
        <v>22</v>
      </c>
      <c r="E12" s="7" t="n">
        <v>11.2</v>
      </c>
      <c r="F12" s="4" t="s">
        <v>23</v>
      </c>
      <c r="G12" s="4" t="s">
        <v>14</v>
      </c>
      <c r="H12" s="4" t="s">
        <v>31</v>
      </c>
    </row>
    <row r="13" customFormat="false" ht="15" hidden="false" customHeight="false" outlineLevel="0" collapsed="false">
      <c r="A13" s="4" t="n">
        <v>7</v>
      </c>
      <c r="B13" s="5" t="s">
        <v>32</v>
      </c>
      <c r="C13" s="4" t="s">
        <v>30</v>
      </c>
      <c r="D13" s="6" t="s">
        <v>22</v>
      </c>
      <c r="E13" s="7" t="n">
        <v>11.2</v>
      </c>
      <c r="F13" s="4" t="s">
        <v>23</v>
      </c>
      <c r="G13" s="4" t="s">
        <v>14</v>
      </c>
      <c r="H13" s="4" t="s">
        <v>33</v>
      </c>
    </row>
    <row r="14" customFormat="false" ht="23.85" hidden="false" customHeight="false" outlineLevel="0" collapsed="false">
      <c r="A14" s="4" t="n">
        <v>8</v>
      </c>
      <c r="B14" s="5" t="s">
        <v>34</v>
      </c>
      <c r="C14" s="4" t="s">
        <v>30</v>
      </c>
      <c r="D14" s="6" t="s">
        <v>22</v>
      </c>
      <c r="E14" s="7" t="n">
        <v>11.2</v>
      </c>
      <c r="F14" s="4" t="s">
        <v>23</v>
      </c>
      <c r="G14" s="4" t="s">
        <v>14</v>
      </c>
      <c r="H14" s="4" t="s">
        <v>35</v>
      </c>
    </row>
    <row r="15" customFormat="false" ht="23.85" hidden="false" customHeight="false" outlineLevel="0" collapsed="false">
      <c r="A15" s="4" t="n">
        <v>9</v>
      </c>
      <c r="B15" s="5" t="s">
        <v>36</v>
      </c>
      <c r="C15" s="4" t="s">
        <v>17</v>
      </c>
      <c r="D15" s="6" t="s">
        <v>37</v>
      </c>
      <c r="E15" s="7" t="n">
        <v>9.9</v>
      </c>
      <c r="F15" s="4" t="s">
        <v>38</v>
      </c>
      <c r="G15" s="4" t="s">
        <v>39</v>
      </c>
      <c r="H15" s="4" t="s">
        <v>40</v>
      </c>
    </row>
    <row r="16" customFormat="false" ht="23.85" hidden="false" customHeight="false" outlineLevel="0" collapsed="false">
      <c r="A16" s="8" t="n">
        <v>10</v>
      </c>
      <c r="B16" s="8" t="s">
        <v>41</v>
      </c>
      <c r="C16" s="8" t="s">
        <v>17</v>
      </c>
      <c r="D16" s="9" t="s">
        <v>42</v>
      </c>
      <c r="E16" s="10" t="n">
        <v>7.2</v>
      </c>
      <c r="F16" s="8" t="s">
        <v>43</v>
      </c>
      <c r="G16" s="8" t="s">
        <v>44</v>
      </c>
      <c r="H16" s="8"/>
    </row>
    <row r="17" customFormat="false" ht="23.85" hidden="false" customHeight="false" outlineLevel="0" collapsed="false">
      <c r="A17" s="8" t="n">
        <v>11</v>
      </c>
      <c r="B17" s="8" t="s">
        <v>45</v>
      </c>
      <c r="C17" s="8" t="s">
        <v>17</v>
      </c>
      <c r="D17" s="9" t="s">
        <v>42</v>
      </c>
      <c r="E17" s="10" t="n">
        <v>7.2</v>
      </c>
      <c r="F17" s="8" t="s">
        <v>43</v>
      </c>
      <c r="G17" s="8" t="s">
        <v>44</v>
      </c>
      <c r="H17" s="8" t="s">
        <v>46</v>
      </c>
    </row>
    <row r="18" customFormat="false" ht="15" hidden="false" customHeight="false" outlineLevel="0" collapsed="false">
      <c r="A18" s="8" t="n">
        <v>12</v>
      </c>
      <c r="B18" s="8" t="s">
        <v>47</v>
      </c>
      <c r="C18" s="8" t="s">
        <v>17</v>
      </c>
      <c r="D18" s="9" t="s">
        <v>42</v>
      </c>
      <c r="E18" s="10" t="n">
        <v>7.2</v>
      </c>
      <c r="F18" s="8" t="s">
        <v>48</v>
      </c>
      <c r="G18" s="8" t="s">
        <v>14</v>
      </c>
      <c r="H18" s="8"/>
    </row>
    <row r="19" customFormat="false" ht="15" hidden="false" customHeight="false" outlineLevel="0" collapsed="false">
      <c r="A19" s="8" t="n">
        <v>13</v>
      </c>
      <c r="B19" s="8" t="s">
        <v>49</v>
      </c>
      <c r="C19" s="8" t="s">
        <v>17</v>
      </c>
      <c r="D19" s="9" t="s">
        <v>42</v>
      </c>
      <c r="E19" s="10" t="n">
        <v>7.2</v>
      </c>
      <c r="F19" s="8" t="s">
        <v>48</v>
      </c>
      <c r="G19" s="8" t="s">
        <v>14</v>
      </c>
      <c r="H19" s="8"/>
    </row>
    <row r="20" customFormat="false" ht="15" hidden="false" customHeight="false" outlineLevel="0" collapsed="false">
      <c r="A20" s="8" t="n">
        <v>14</v>
      </c>
      <c r="B20" s="8" t="s">
        <v>50</v>
      </c>
      <c r="C20" s="8" t="s">
        <v>17</v>
      </c>
      <c r="D20" s="9" t="s">
        <v>42</v>
      </c>
      <c r="E20" s="10" t="n">
        <v>7.2</v>
      </c>
      <c r="F20" s="8" t="s">
        <v>48</v>
      </c>
      <c r="G20" s="8" t="s">
        <v>14</v>
      </c>
      <c r="H20" s="8"/>
    </row>
    <row r="21" customFormat="false" ht="15" hidden="false" customHeight="false" outlineLevel="0" collapsed="false">
      <c r="A21" s="8" t="n">
        <v>15</v>
      </c>
      <c r="B21" s="8" t="s">
        <v>51</v>
      </c>
      <c r="C21" s="8" t="s">
        <v>17</v>
      </c>
      <c r="D21" s="9" t="s">
        <v>42</v>
      </c>
      <c r="E21" s="10" t="n">
        <v>7.2</v>
      </c>
      <c r="F21" s="8" t="s">
        <v>48</v>
      </c>
      <c r="G21" s="8" t="s">
        <v>14</v>
      </c>
      <c r="H21" s="8"/>
    </row>
    <row r="22" customFormat="false" ht="15" hidden="false" customHeight="false" outlineLevel="0" collapsed="false">
      <c r="A22" s="8" t="n">
        <v>16</v>
      </c>
      <c r="B22" s="8" t="s">
        <v>52</v>
      </c>
      <c r="C22" s="8" t="s">
        <v>17</v>
      </c>
      <c r="D22" s="9" t="s">
        <v>42</v>
      </c>
      <c r="E22" s="10" t="n">
        <v>7.2</v>
      </c>
      <c r="F22" s="8" t="s">
        <v>48</v>
      </c>
      <c r="G22" s="8" t="s">
        <v>14</v>
      </c>
      <c r="H22" s="8"/>
    </row>
    <row r="23" customFormat="false" ht="23.85" hidden="false" customHeight="false" outlineLevel="0" collapsed="false">
      <c r="A23" s="8" t="n">
        <v>17</v>
      </c>
      <c r="B23" s="8" t="s">
        <v>53</v>
      </c>
      <c r="C23" s="8" t="s">
        <v>17</v>
      </c>
      <c r="D23" s="9" t="s">
        <v>42</v>
      </c>
      <c r="E23" s="10" t="n">
        <v>7.2</v>
      </c>
      <c r="F23" s="8" t="s">
        <v>48</v>
      </c>
      <c r="G23" s="8" t="s">
        <v>14</v>
      </c>
      <c r="H23" s="8" t="s">
        <v>54</v>
      </c>
    </row>
    <row r="24" customFormat="false" ht="23.85" hidden="false" customHeight="false" outlineLevel="0" collapsed="false">
      <c r="A24" s="8" t="n">
        <v>18</v>
      </c>
      <c r="B24" s="8" t="s">
        <v>55</v>
      </c>
      <c r="C24" s="8" t="s">
        <v>11</v>
      </c>
      <c r="D24" s="9" t="s">
        <v>42</v>
      </c>
      <c r="E24" s="10" t="n">
        <v>7.2</v>
      </c>
      <c r="F24" s="8" t="s">
        <v>48</v>
      </c>
      <c r="G24" s="8" t="s">
        <v>14</v>
      </c>
      <c r="H24" s="8" t="s">
        <v>56</v>
      </c>
    </row>
    <row r="25" customFormat="false" ht="15" hidden="false" customHeight="false" outlineLevel="0" collapsed="false">
      <c r="A25" s="8" t="n">
        <v>19</v>
      </c>
      <c r="B25" s="8" t="s">
        <v>57</v>
      </c>
      <c r="C25" s="8" t="s">
        <v>11</v>
      </c>
      <c r="D25" s="9" t="s">
        <v>42</v>
      </c>
      <c r="E25" s="10" t="n">
        <v>7.2</v>
      </c>
      <c r="F25" s="8" t="s">
        <v>48</v>
      </c>
      <c r="G25" s="8" t="s">
        <v>14</v>
      </c>
      <c r="H25" s="8" t="s">
        <v>58</v>
      </c>
    </row>
    <row r="26" customFormat="false" ht="15" hidden="false" customHeight="false" outlineLevel="0" collapsed="false">
      <c r="A26" s="8" t="n">
        <v>20</v>
      </c>
      <c r="B26" s="8" t="s">
        <v>59</v>
      </c>
      <c r="C26" s="8" t="s">
        <v>60</v>
      </c>
      <c r="D26" s="9" t="s">
        <v>42</v>
      </c>
      <c r="E26" s="10" t="n">
        <v>7.2</v>
      </c>
      <c r="F26" s="8" t="s">
        <v>48</v>
      </c>
      <c r="G26" s="8" t="s">
        <v>14</v>
      </c>
      <c r="H26" s="8"/>
    </row>
    <row r="27" customFormat="false" ht="15" hidden="false" customHeight="false" outlineLevel="0" collapsed="false">
      <c r="A27" s="8" t="n">
        <v>21</v>
      </c>
      <c r="B27" s="8" t="s">
        <v>61</v>
      </c>
      <c r="C27" s="8" t="s">
        <v>60</v>
      </c>
      <c r="D27" s="9" t="s">
        <v>42</v>
      </c>
      <c r="E27" s="10" t="n">
        <v>7.2</v>
      </c>
      <c r="F27" s="8" t="s">
        <v>48</v>
      </c>
      <c r="G27" s="8" t="s">
        <v>14</v>
      </c>
      <c r="H27" s="8"/>
    </row>
    <row r="28" customFormat="false" ht="15" hidden="false" customHeight="false" outlineLevel="0" collapsed="false">
      <c r="A28" s="8" t="n">
        <v>22</v>
      </c>
      <c r="B28" s="8" t="s">
        <v>62</v>
      </c>
      <c r="C28" s="8" t="s">
        <v>30</v>
      </c>
      <c r="D28" s="9" t="s">
        <v>42</v>
      </c>
      <c r="E28" s="10" t="n">
        <v>7.2</v>
      </c>
      <c r="F28" s="8" t="s">
        <v>48</v>
      </c>
      <c r="G28" s="8" t="s">
        <v>14</v>
      </c>
      <c r="H28" s="8"/>
    </row>
    <row r="29" customFormat="false" ht="23.85" hidden="false" customHeight="false" outlineLevel="0" collapsed="false">
      <c r="A29" s="8" t="n">
        <v>23</v>
      </c>
      <c r="B29" s="8" t="s">
        <v>63</v>
      </c>
      <c r="C29" s="8" t="s">
        <v>30</v>
      </c>
      <c r="D29" s="9" t="s">
        <v>42</v>
      </c>
      <c r="E29" s="10" t="n">
        <v>7.2</v>
      </c>
      <c r="F29" s="8" t="s">
        <v>48</v>
      </c>
      <c r="G29" s="8" t="s">
        <v>64</v>
      </c>
      <c r="H29" s="8" t="s">
        <v>65</v>
      </c>
    </row>
    <row r="30" customFormat="false" ht="15" hidden="false" customHeight="false" outlineLevel="0" collapsed="false">
      <c r="A30" s="8" t="n">
        <v>24</v>
      </c>
      <c r="B30" s="8" t="s">
        <v>66</v>
      </c>
      <c r="C30" s="8" t="s">
        <v>30</v>
      </c>
      <c r="D30" s="9" t="s">
        <v>67</v>
      </c>
      <c r="E30" s="10" t="n">
        <v>6.8</v>
      </c>
      <c r="F30" s="8" t="s">
        <v>48</v>
      </c>
      <c r="G30" s="8" t="s">
        <v>14</v>
      </c>
      <c r="H30" s="8"/>
    </row>
    <row r="31" customFormat="false" ht="15" hidden="false" customHeight="false" outlineLevel="0" collapsed="false">
      <c r="A31" s="8" t="n">
        <v>25</v>
      </c>
      <c r="B31" s="8" t="s">
        <v>68</v>
      </c>
      <c r="C31" s="8" t="s">
        <v>30</v>
      </c>
      <c r="D31" s="9" t="s">
        <v>69</v>
      </c>
      <c r="E31" s="10" t="n">
        <v>6.6</v>
      </c>
      <c r="F31" s="8" t="s">
        <v>48</v>
      </c>
      <c r="G31" s="8" t="s">
        <v>14</v>
      </c>
      <c r="H31" s="8"/>
    </row>
    <row r="32" customFormat="false" ht="23.85" hidden="false" customHeight="false" outlineLevel="0" collapsed="false">
      <c r="A32" s="8" t="n">
        <v>26</v>
      </c>
      <c r="B32" s="8" t="s">
        <v>70</v>
      </c>
      <c r="C32" s="8" t="s">
        <v>60</v>
      </c>
      <c r="D32" s="9" t="s">
        <v>71</v>
      </c>
      <c r="E32" s="10" t="n">
        <v>5.9</v>
      </c>
      <c r="F32" s="8" t="s">
        <v>72</v>
      </c>
      <c r="G32" s="8" t="s">
        <v>73</v>
      </c>
      <c r="H32" s="8"/>
    </row>
    <row r="33" customFormat="false" ht="15" hidden="false" customHeight="false" outlineLevel="0" collapsed="false">
      <c r="A33" s="8" t="n">
        <v>27</v>
      </c>
      <c r="B33" s="8" t="s">
        <v>74</v>
      </c>
      <c r="C33" s="8" t="s">
        <v>60</v>
      </c>
      <c r="D33" s="9" t="s">
        <v>75</v>
      </c>
      <c r="E33" s="10" t="n">
        <v>5.5</v>
      </c>
      <c r="F33" s="8" t="s">
        <v>76</v>
      </c>
      <c r="G33" s="8" t="s">
        <v>14</v>
      </c>
      <c r="H33" s="8"/>
    </row>
    <row r="34" customFormat="false" ht="23.85" hidden="false" customHeight="false" outlineLevel="0" collapsed="false">
      <c r="A34" s="8" t="n">
        <v>28</v>
      </c>
      <c r="B34" s="8" t="s">
        <v>77</v>
      </c>
      <c r="C34" s="8" t="s">
        <v>17</v>
      </c>
      <c r="D34" s="9" t="s">
        <v>78</v>
      </c>
      <c r="E34" s="10" t="n">
        <v>3.2</v>
      </c>
      <c r="F34" s="8" t="s">
        <v>79</v>
      </c>
      <c r="G34" s="8" t="s">
        <v>80</v>
      </c>
      <c r="H34" s="8"/>
    </row>
    <row r="35" customFormat="false" ht="23.85" hidden="false" customHeight="false" outlineLevel="0" collapsed="false">
      <c r="A35" s="8" t="n">
        <v>29</v>
      </c>
      <c r="B35" s="8" t="s">
        <v>81</v>
      </c>
      <c r="C35" s="8" t="s">
        <v>17</v>
      </c>
      <c r="D35" s="9" t="s">
        <v>78</v>
      </c>
      <c r="E35" s="10" t="n">
        <v>3.2</v>
      </c>
      <c r="F35" s="8" t="s">
        <v>82</v>
      </c>
      <c r="G35" s="8" t="s">
        <v>83</v>
      </c>
      <c r="H35" s="8"/>
    </row>
    <row r="36" customFormat="false" ht="23.85" hidden="false" customHeight="false" outlineLevel="0" collapsed="false">
      <c r="A36" s="8" t="n">
        <v>30</v>
      </c>
      <c r="B36" s="8" t="s">
        <v>84</v>
      </c>
      <c r="C36" s="8" t="s">
        <v>17</v>
      </c>
      <c r="D36" s="9" t="s">
        <v>78</v>
      </c>
      <c r="E36" s="10" t="n">
        <v>3.2</v>
      </c>
      <c r="F36" s="8" t="s">
        <v>85</v>
      </c>
      <c r="G36" s="8" t="s">
        <v>86</v>
      </c>
      <c r="H36" s="8" t="s">
        <v>87</v>
      </c>
    </row>
    <row r="37" customFormat="false" ht="23.85" hidden="false" customHeight="false" outlineLevel="0" collapsed="false">
      <c r="A37" s="8" t="n">
        <v>31</v>
      </c>
      <c r="B37" s="8" t="s">
        <v>88</v>
      </c>
      <c r="C37" s="8" t="s">
        <v>17</v>
      </c>
      <c r="D37" s="9" t="s">
        <v>78</v>
      </c>
      <c r="E37" s="10" t="n">
        <v>3.2</v>
      </c>
      <c r="F37" s="8" t="s">
        <v>89</v>
      </c>
      <c r="G37" s="8" t="s">
        <v>90</v>
      </c>
      <c r="H37" s="8"/>
    </row>
    <row r="38" customFormat="false" ht="23.85" hidden="false" customHeight="false" outlineLevel="0" collapsed="false">
      <c r="A38" s="8" t="n">
        <v>32</v>
      </c>
      <c r="B38" s="8" t="s">
        <v>91</v>
      </c>
      <c r="C38" s="8" t="s">
        <v>30</v>
      </c>
      <c r="D38" s="9" t="s">
        <v>92</v>
      </c>
      <c r="E38" s="10" t="n">
        <v>2.3</v>
      </c>
      <c r="F38" s="8" t="s">
        <v>93</v>
      </c>
      <c r="G38" s="8" t="s">
        <v>94</v>
      </c>
      <c r="H38" s="8"/>
    </row>
    <row r="40" customFormat="false" ht="15" hidden="false" customHeight="false" outlineLevel="0" collapsed="false">
      <c r="A40" s="11" t="s">
        <v>95</v>
      </c>
      <c r="B40" s="11"/>
      <c r="C40" s="11"/>
      <c r="D40" s="11"/>
      <c r="E40" s="11"/>
      <c r="F40" s="11"/>
      <c r="G40" s="11"/>
      <c r="H40" s="11"/>
    </row>
    <row r="41" customFormat="false" ht="15" hidden="false" customHeight="false" outlineLevel="0" collapsed="false">
      <c r="A41" s="11"/>
      <c r="B41" s="11"/>
      <c r="C41" s="11"/>
      <c r="D41" s="11"/>
      <c r="E41" s="11"/>
      <c r="F41" s="11"/>
      <c r="G41" s="11"/>
      <c r="H41" s="11"/>
    </row>
  </sheetData>
  <mergeCells count="2">
    <mergeCell ref="A2:H4"/>
    <mergeCell ref="A40:H4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52"/>
    <col collapsed="false" customWidth="true" hidden="false" outlineLevel="0" max="3" min="3" style="0" width="20"/>
    <col collapsed="false" customWidth="true" hidden="false" outlineLevel="0" max="18" min="4" style="0" width="16"/>
  </cols>
  <sheetData>
    <row r="1" customFormat="false" ht="16.15" hidden="false" customHeight="false" outlineLevel="0" collapsed="false">
      <c r="A1" s="1" t="s">
        <v>96</v>
      </c>
    </row>
    <row r="2" customFormat="false" ht="15" hidden="false" customHeight="true" outlineLevel="0" collapsed="false">
      <c r="A2" s="2" t="s">
        <v>97</v>
      </c>
      <c r="B2" s="2"/>
      <c r="C2" s="2"/>
      <c r="D2" s="2"/>
      <c r="E2" s="2"/>
      <c r="F2" s="2"/>
      <c r="G2" s="2"/>
      <c r="H2" s="2"/>
    </row>
    <row r="3" customFormat="false" ht="15" hidden="false" customHeight="false" outlineLevel="0" collapsed="false">
      <c r="A3" s="2"/>
      <c r="B3" s="2"/>
      <c r="C3" s="2"/>
      <c r="D3" s="2"/>
      <c r="E3" s="2"/>
      <c r="F3" s="2"/>
      <c r="G3" s="2"/>
      <c r="H3" s="2"/>
    </row>
    <row r="4" customFormat="false" ht="15" hidden="false" customHeight="false" outlineLevel="0" collapsed="false">
      <c r="A4" s="2"/>
      <c r="B4" s="2"/>
      <c r="C4" s="2"/>
      <c r="D4" s="2"/>
      <c r="E4" s="2"/>
      <c r="F4" s="2"/>
      <c r="G4" s="2"/>
      <c r="H4" s="2"/>
    </row>
    <row r="6" customFormat="false" ht="15" hidden="false" customHeight="false" outlineLevel="0" collapsed="false">
      <c r="A6" s="12" t="s">
        <v>98</v>
      </c>
    </row>
    <row r="7" customFormat="false" ht="30" hidden="false" customHeight="true" outlineLevel="0" collapsed="false">
      <c r="A7" s="3" t="s">
        <v>99</v>
      </c>
      <c r="B7" s="3" t="s">
        <v>100</v>
      </c>
      <c r="C7" s="3" t="s">
        <v>101</v>
      </c>
      <c r="D7" s="3" t="s">
        <v>102</v>
      </c>
    </row>
    <row r="8" customFormat="false" ht="15" hidden="false" customHeight="false" outlineLevel="0" collapsed="false">
      <c r="A8" s="13" t="s">
        <v>103</v>
      </c>
      <c r="B8" s="14" t="s">
        <v>104</v>
      </c>
      <c r="C8" s="15" t="n">
        <v>114011.52</v>
      </c>
      <c r="D8" s="16" t="n">
        <f aca="false">C8/$C$8</f>
        <v>1</v>
      </c>
    </row>
    <row r="9" customFormat="false" ht="15" hidden="false" customHeight="false" outlineLevel="0" collapsed="false">
      <c r="A9" s="13" t="s">
        <v>105</v>
      </c>
      <c r="B9" s="14" t="s">
        <v>106</v>
      </c>
      <c r="C9" s="15" t="n">
        <v>111617.16</v>
      </c>
      <c r="D9" s="16" t="n">
        <f aca="false">C9/$C$8</f>
        <v>0.978998964315185</v>
      </c>
    </row>
    <row r="10" customFormat="false" ht="15" hidden="false" customHeight="false" outlineLevel="0" collapsed="false">
      <c r="A10" s="13" t="s">
        <v>107</v>
      </c>
      <c r="B10" s="14" t="s">
        <v>108</v>
      </c>
      <c r="C10" s="15" t="n">
        <v>106965.6</v>
      </c>
      <c r="D10" s="16" t="n">
        <f aca="false">C10/$C$8</f>
        <v>0.938199929270305</v>
      </c>
    </row>
    <row r="11" customFormat="false" ht="15" hidden="false" customHeight="false" outlineLevel="0" collapsed="false">
      <c r="A11" s="13" t="s">
        <v>109</v>
      </c>
      <c r="B11" s="14" t="s">
        <v>110</v>
      </c>
      <c r="C11" s="15" t="n">
        <v>104639.76</v>
      </c>
      <c r="D11" s="16" t="n">
        <f aca="false">C11/$C$8</f>
        <v>0.917799885485256</v>
      </c>
    </row>
    <row r="12" customFormat="false" ht="15" hidden="false" customHeight="false" outlineLevel="0" collapsed="false">
      <c r="A12" s="13" t="s">
        <v>111</v>
      </c>
      <c r="B12" s="14" t="s">
        <v>112</v>
      </c>
      <c r="C12" s="15" t="n">
        <v>70698.48</v>
      </c>
      <c r="D12" s="16" t="n">
        <f aca="false">C12/$C$8</f>
        <v>0.620099442582644</v>
      </c>
    </row>
    <row r="13" customFormat="false" ht="15" hidden="false" customHeight="false" outlineLevel="0" collapsed="false">
      <c r="B13" s="17" t="s">
        <v>113</v>
      </c>
    </row>
    <row r="16" customFormat="false" ht="15" hidden="false" customHeight="false" outlineLevel="0" collapsed="false">
      <c r="A16" s="12" t="s">
        <v>114</v>
      </c>
      <c r="H16" s="17" t="s">
        <v>115</v>
      </c>
    </row>
    <row r="17" customFormat="false" ht="30" hidden="false" customHeight="true" outlineLevel="0" collapsed="false">
      <c r="A17" s="3" t="s">
        <v>116</v>
      </c>
      <c r="B17" s="3" t="s">
        <v>117</v>
      </c>
      <c r="C17" s="3" t="s">
        <v>118</v>
      </c>
      <c r="D17" s="3" t="s">
        <v>105</v>
      </c>
      <c r="E17" s="3" t="s">
        <v>107</v>
      </c>
      <c r="F17" s="3" t="s">
        <v>109</v>
      </c>
      <c r="G17" s="3" t="s">
        <v>111</v>
      </c>
      <c r="H17" s="3" t="s">
        <v>103</v>
      </c>
      <c r="I17" s="3" t="s">
        <v>105</v>
      </c>
      <c r="J17" s="3" t="s">
        <v>107</v>
      </c>
      <c r="K17" s="3" t="s">
        <v>109</v>
      </c>
      <c r="L17" s="3" t="s">
        <v>111</v>
      </c>
    </row>
    <row r="18" customFormat="false" ht="15" hidden="false" customHeight="false" outlineLevel="0" collapsed="false">
      <c r="A18" s="14" t="s">
        <v>119</v>
      </c>
      <c r="B18" s="18" t="n">
        <v>104238</v>
      </c>
      <c r="C18" s="14" t="s">
        <v>120</v>
      </c>
      <c r="D18" s="19" t="n">
        <f aca="false">$B18*$D$9</f>
        <v>102048.894042286</v>
      </c>
      <c r="E18" s="19" t="n">
        <f aca="false">$B18*$D$10</f>
        <v>97796.0842272781</v>
      </c>
      <c r="F18" s="19" t="n">
        <f aca="false">$B18*$D$11</f>
        <v>95669.6244632121</v>
      </c>
      <c r="G18" s="19" t="n">
        <f aca="false">$B18*$D$12</f>
        <v>64637.9256959297</v>
      </c>
      <c r="H18" s="19" t="n">
        <f aca="false">$B18</f>
        <v>104238</v>
      </c>
      <c r="I18" s="19" t="n">
        <f aca="false">$B18*$D$9</f>
        <v>102048.894042286</v>
      </c>
      <c r="J18" s="19" t="n">
        <f aca="false">$B18*$D$10</f>
        <v>97796.0842272781</v>
      </c>
      <c r="K18" s="19" t="n">
        <f aca="false">$B18*$D$11</f>
        <v>95669.6244632121</v>
      </c>
      <c r="L18" s="19" t="n">
        <f aca="false">$B18*$D$12</f>
        <v>64637.9256959297</v>
      </c>
    </row>
    <row r="19" customFormat="false" ht="15" hidden="false" customHeight="false" outlineLevel="0" collapsed="false">
      <c r="A19" s="14" t="s">
        <v>121</v>
      </c>
      <c r="B19" s="18" t="n">
        <v>104238</v>
      </c>
      <c r="C19" s="14" t="s">
        <v>120</v>
      </c>
      <c r="D19" s="19" t="n">
        <f aca="false">$B19*$D$9</f>
        <v>102048.894042286</v>
      </c>
      <c r="E19" s="19" t="n">
        <f aca="false">$B19*$D$10</f>
        <v>97796.0842272781</v>
      </c>
      <c r="F19" s="19" t="n">
        <f aca="false">$B19*$D$11</f>
        <v>95669.6244632121</v>
      </c>
      <c r="G19" s="19" t="n">
        <f aca="false">$B19*$D$12</f>
        <v>64637.9256959297</v>
      </c>
      <c r="H19" s="19" t="n">
        <f aca="false">$B19</f>
        <v>104238</v>
      </c>
      <c r="I19" s="19" t="n">
        <f aca="false">$B19*$D$9</f>
        <v>102048.894042286</v>
      </c>
      <c r="J19" s="19" t="n">
        <f aca="false">$B19*$D$10</f>
        <v>97796.0842272781</v>
      </c>
      <c r="K19" s="19" t="n">
        <f aca="false">$B19*$D$11</f>
        <v>95669.6244632121</v>
      </c>
      <c r="L19" s="19" t="n">
        <f aca="false">$B19*$D$12</f>
        <v>64637.9256959297</v>
      </c>
    </row>
    <row r="20" customFormat="false" ht="15" hidden="false" customHeight="false" outlineLevel="0" collapsed="false">
      <c r="A20" s="14" t="s">
        <v>122</v>
      </c>
      <c r="B20" s="18" t="n">
        <v>104238</v>
      </c>
      <c r="C20" s="14" t="s">
        <v>120</v>
      </c>
      <c r="D20" s="19" t="n">
        <f aca="false">$B20*$D$9</f>
        <v>102048.894042286</v>
      </c>
      <c r="E20" s="19" t="n">
        <f aca="false">$B20*$D$10</f>
        <v>97796.0842272781</v>
      </c>
      <c r="F20" s="19" t="n">
        <f aca="false">$B20*$D$11</f>
        <v>95669.6244632121</v>
      </c>
      <c r="G20" s="19" t="n">
        <f aca="false">$B20*$D$12</f>
        <v>64637.9256959297</v>
      </c>
      <c r="H20" s="19" t="n">
        <f aca="false">$B20</f>
        <v>104238</v>
      </c>
      <c r="I20" s="19" t="n">
        <f aca="false">$B20*$D$9</f>
        <v>102048.894042286</v>
      </c>
      <c r="J20" s="19" t="n">
        <f aca="false">$B20*$D$10</f>
        <v>97796.0842272781</v>
      </c>
      <c r="K20" s="19" t="n">
        <f aca="false">$B20*$D$11</f>
        <v>95669.6244632121</v>
      </c>
      <c r="L20" s="19" t="n">
        <f aca="false">$B20*$D$12</f>
        <v>64637.9256959297</v>
      </c>
    </row>
    <row r="21" customFormat="false" ht="15" hidden="false" customHeight="false" outlineLevel="0" collapsed="false">
      <c r="A21" s="14" t="s">
        <v>123</v>
      </c>
      <c r="B21" s="18" t="n">
        <v>102250.27</v>
      </c>
      <c r="C21" s="14" t="s">
        <v>120</v>
      </c>
      <c r="D21" s="19" t="n">
        <f aca="false">$B21*$D$9</f>
        <v>100102.908430948</v>
      </c>
      <c r="E21" s="19" t="n">
        <f aca="false">$B21*$D$10</f>
        <v>95931.1960818696</v>
      </c>
      <c r="F21" s="19" t="n">
        <f aca="false">$B21*$D$11</f>
        <v>93845.2860968365</v>
      </c>
      <c r="G21" s="19" t="n">
        <f aca="false">$B21*$D$12</f>
        <v>63405.3354309249</v>
      </c>
      <c r="H21" s="19" t="n">
        <f aca="false">$B21</f>
        <v>102250.27</v>
      </c>
      <c r="I21" s="19" t="n">
        <f aca="false">$B21*$D$9</f>
        <v>100102.908430948</v>
      </c>
      <c r="J21" s="19" t="n">
        <f aca="false">$B21*$D$10</f>
        <v>95931.1960818696</v>
      </c>
      <c r="K21" s="19" t="n">
        <f aca="false">$B21*$D$11</f>
        <v>93845.2860968365</v>
      </c>
      <c r="L21" s="19" t="n">
        <f aca="false">$B21*$D$12</f>
        <v>63405.3354309249</v>
      </c>
    </row>
    <row r="22" customFormat="false" ht="15" hidden="false" customHeight="false" outlineLevel="0" collapsed="false">
      <c r="A22" s="14" t="s">
        <v>124</v>
      </c>
      <c r="B22" s="18" t="n">
        <v>102250.27</v>
      </c>
      <c r="C22" s="14" t="s">
        <v>120</v>
      </c>
      <c r="D22" s="19" t="n">
        <f aca="false">$B22*$D$9</f>
        <v>100102.908430948</v>
      </c>
      <c r="E22" s="19" t="n">
        <f aca="false">$B22*$D$10</f>
        <v>95931.1960818696</v>
      </c>
      <c r="F22" s="19" t="n">
        <f aca="false">$B22*$D$11</f>
        <v>93845.2860968365</v>
      </c>
      <c r="G22" s="19" t="n">
        <f aca="false">$B22*$D$12</f>
        <v>63405.3354309249</v>
      </c>
      <c r="H22" s="19" t="n">
        <f aca="false">$B22</f>
        <v>102250.27</v>
      </c>
      <c r="I22" s="19" t="n">
        <f aca="false">$B22*$D$9</f>
        <v>100102.908430948</v>
      </c>
      <c r="J22" s="19" t="n">
        <f aca="false">$B22*$D$10</f>
        <v>95931.1960818696</v>
      </c>
      <c r="K22" s="19" t="n">
        <f aca="false">$B22*$D$11</f>
        <v>93845.2860968365</v>
      </c>
      <c r="L22" s="19" t="n">
        <f aca="false">$B22*$D$12</f>
        <v>63405.3354309249</v>
      </c>
    </row>
    <row r="23" customFormat="false" ht="15" hidden="false" customHeight="false" outlineLevel="0" collapsed="false">
      <c r="A23" s="14" t="s">
        <v>125</v>
      </c>
      <c r="B23" s="18" t="n">
        <v>103272.77</v>
      </c>
      <c r="C23" s="14" t="s">
        <v>120</v>
      </c>
      <c r="D23" s="19" t="n">
        <f aca="false">$B23*$D$9</f>
        <v>101103.93487196</v>
      </c>
      <c r="E23" s="19" t="n">
        <f aca="false">$B23*$D$10</f>
        <v>96890.5055095485</v>
      </c>
      <c r="F23" s="19" t="n">
        <f aca="false">$B23*$D$11</f>
        <v>94783.7364797452</v>
      </c>
      <c r="G23" s="19" t="n">
        <f aca="false">$B23*$D$12</f>
        <v>64039.3871109656</v>
      </c>
      <c r="H23" s="19" t="n">
        <f aca="false">$B23</f>
        <v>103272.77</v>
      </c>
      <c r="I23" s="19" t="n">
        <f aca="false">$B23*$D$9</f>
        <v>101103.93487196</v>
      </c>
      <c r="J23" s="19" t="n">
        <f aca="false">$B23*$D$10</f>
        <v>96890.5055095485</v>
      </c>
      <c r="K23" s="19" t="n">
        <f aca="false">$B23*$D$11</f>
        <v>94783.7364797452</v>
      </c>
      <c r="L23" s="19" t="n">
        <f aca="false">$B23*$D$12</f>
        <v>64039.3871109656</v>
      </c>
    </row>
    <row r="24" customFormat="false" ht="15" hidden="false" customHeight="false" outlineLevel="0" collapsed="false">
      <c r="A24" s="14" t="s">
        <v>126</v>
      </c>
      <c r="B24" s="18" t="n">
        <v>104305.5</v>
      </c>
      <c r="C24" s="14" t="s">
        <v>120</v>
      </c>
      <c r="D24" s="19" t="n">
        <f aca="false">$B24*$D$9</f>
        <v>102114.976472378</v>
      </c>
      <c r="E24" s="19" t="n">
        <f aca="false">$B24*$D$10</f>
        <v>97859.4127225038</v>
      </c>
      <c r="F24" s="19" t="n">
        <f aca="false">$B24*$D$11</f>
        <v>95731.5759554824</v>
      </c>
      <c r="G24" s="19" t="n">
        <f aca="false">$B24*$D$12</f>
        <v>64679.782408304</v>
      </c>
      <c r="H24" s="19" t="n">
        <f aca="false">$B24</f>
        <v>104305.5</v>
      </c>
      <c r="I24" s="19" t="n">
        <f aca="false">$B24*$D$9</f>
        <v>102114.976472378</v>
      </c>
      <c r="J24" s="19" t="n">
        <f aca="false">$B24*$D$10</f>
        <v>97859.4127225038</v>
      </c>
      <c r="K24" s="19" t="n">
        <f aca="false">$B24*$D$11</f>
        <v>95731.5759554824</v>
      </c>
      <c r="L24" s="19" t="n">
        <f aca="false">$B24*$D$12</f>
        <v>64679.782408304</v>
      </c>
    </row>
    <row r="25" customFormat="false" ht="15" hidden="false" customHeight="false" outlineLevel="0" collapsed="false">
      <c r="A25" s="14" t="s">
        <v>127</v>
      </c>
      <c r="B25" s="18" t="n">
        <v>106130.84</v>
      </c>
      <c r="C25" s="14" t="s">
        <v>120</v>
      </c>
      <c r="D25" s="19" t="n">
        <f aca="false">$B25*$D$9</f>
        <v>103901.982441901</v>
      </c>
      <c r="E25" s="19" t="n">
        <f aca="false">$B25*$D$10</f>
        <v>99571.9465813981</v>
      </c>
      <c r="F25" s="19" t="n">
        <f aca="false">$B25*$D$11</f>
        <v>97406.8727984541</v>
      </c>
      <c r="G25" s="19" t="n">
        <f aca="false">$B25*$D$12</f>
        <v>65811.6747248278</v>
      </c>
      <c r="H25" s="19" t="n">
        <f aca="false">$B25</f>
        <v>106130.84</v>
      </c>
      <c r="I25" s="19" t="n">
        <f aca="false">$B25*$D$9</f>
        <v>103901.982441901</v>
      </c>
      <c r="J25" s="19" t="n">
        <f aca="false">$B25*$D$10</f>
        <v>99571.9465813981</v>
      </c>
      <c r="K25" s="19" t="n">
        <f aca="false">$B25*$D$11</f>
        <v>97406.8727984541</v>
      </c>
      <c r="L25" s="19" t="n">
        <f aca="false">$B25*$D$12</f>
        <v>65811.6747248278</v>
      </c>
    </row>
    <row r="26" customFormat="false" ht="15" hidden="false" customHeight="false" outlineLevel="0" collapsed="false">
      <c r="A26" s="14" t="s">
        <v>128</v>
      </c>
      <c r="B26" s="15" t="n">
        <v>108517.8</v>
      </c>
      <c r="C26" s="14" t="s">
        <v>129</v>
      </c>
      <c r="D26" s="19" t="n">
        <f aca="false">$B26*$D$9</f>
        <v>106238.813809762</v>
      </c>
      <c r="E26" s="19" t="n">
        <f aca="false">$B26*$D$10</f>
        <v>101811.392284569</v>
      </c>
      <c r="F26" s="19" t="n">
        <f aca="false">$B26*$D$11</f>
        <v>99597.6244131119</v>
      </c>
      <c r="G26" s="19" t="n">
        <f aca="false">$B26*$D$12</f>
        <v>67291.8272902949</v>
      </c>
      <c r="H26" s="19" t="n">
        <f aca="false">$B26</f>
        <v>108517.8</v>
      </c>
      <c r="I26" s="19" t="n">
        <f aca="false">$B26*$D$9</f>
        <v>106238.813809762</v>
      </c>
      <c r="J26" s="19" t="n">
        <f aca="false">$B26*$D$10</f>
        <v>101811.392284569</v>
      </c>
      <c r="K26" s="19" t="n">
        <f aca="false">$B26*$D$11</f>
        <v>99597.6244131119</v>
      </c>
      <c r="L26" s="19" t="n">
        <f aca="false">$B26*$D$12</f>
        <v>67291.8272902949</v>
      </c>
    </row>
    <row r="27" customFormat="false" ht="15" hidden="false" customHeight="false" outlineLevel="0" collapsed="false">
      <c r="A27" s="14" t="s">
        <v>130</v>
      </c>
      <c r="B27" s="15" t="n">
        <v>108517.8</v>
      </c>
      <c r="C27" s="14" t="s">
        <v>129</v>
      </c>
      <c r="D27" s="19" t="n">
        <f aca="false">$B27*$D$9</f>
        <v>106238.813809762</v>
      </c>
      <c r="E27" s="19" t="n">
        <f aca="false">$B27*$D$10</f>
        <v>101811.392284569</v>
      </c>
      <c r="F27" s="19" t="n">
        <f aca="false">$B27*$D$11</f>
        <v>99597.6244131119</v>
      </c>
      <c r="G27" s="19" t="n">
        <f aca="false">$B27*$D$12</f>
        <v>67291.8272902949</v>
      </c>
      <c r="H27" s="19" t="n">
        <f aca="false">$B27</f>
        <v>108517.8</v>
      </c>
      <c r="I27" s="19" t="n">
        <f aca="false">$B27*$D$9</f>
        <v>106238.813809762</v>
      </c>
      <c r="J27" s="19" t="n">
        <f aca="false">$B27*$D$10</f>
        <v>101811.392284569</v>
      </c>
      <c r="K27" s="19" t="n">
        <f aca="false">$B27*$D$11</f>
        <v>99597.6244131119</v>
      </c>
      <c r="L27" s="19" t="n">
        <f aca="false">$B27*$D$12</f>
        <v>67291.8272902949</v>
      </c>
    </row>
    <row r="28" customFormat="false" ht="15" hidden="false" customHeight="false" outlineLevel="0" collapsed="false">
      <c r="A28" s="14" t="s">
        <v>131</v>
      </c>
      <c r="B28" s="15" t="n">
        <v>108517.8</v>
      </c>
      <c r="C28" s="14" t="s">
        <v>129</v>
      </c>
      <c r="D28" s="19" t="n">
        <f aca="false">$B28*$D$9</f>
        <v>106238.813809762</v>
      </c>
      <c r="E28" s="19" t="n">
        <f aca="false">$B28*$D$10</f>
        <v>101811.392284569</v>
      </c>
      <c r="F28" s="19" t="n">
        <f aca="false">$B28*$D$11</f>
        <v>99597.6244131119</v>
      </c>
      <c r="G28" s="19" t="n">
        <f aca="false">$B28*$D$12</f>
        <v>67291.8272902949</v>
      </c>
      <c r="H28" s="19" t="n">
        <f aca="false">$B28</f>
        <v>108517.8</v>
      </c>
      <c r="I28" s="19" t="n">
        <f aca="false">$B28*$D$9</f>
        <v>106238.813809762</v>
      </c>
      <c r="J28" s="19" t="n">
        <f aca="false">$B28*$D$10</f>
        <v>101811.392284569</v>
      </c>
      <c r="K28" s="19" t="n">
        <f aca="false">$B28*$D$11</f>
        <v>99597.6244131119</v>
      </c>
      <c r="L28" s="19" t="n">
        <f aca="false">$B28*$D$12</f>
        <v>67291.8272902949</v>
      </c>
    </row>
    <row r="29" customFormat="false" ht="15" hidden="false" customHeight="false" outlineLevel="0" collapsed="false">
      <c r="A29" s="14" t="s">
        <v>132</v>
      </c>
      <c r="B29" s="15" t="n">
        <v>108517.8</v>
      </c>
      <c r="C29" s="14" t="s">
        <v>129</v>
      </c>
      <c r="D29" s="19" t="n">
        <f aca="false">$B29*$D$9</f>
        <v>106238.813809762</v>
      </c>
      <c r="E29" s="19" t="n">
        <f aca="false">$B29*$D$10</f>
        <v>101811.392284569</v>
      </c>
      <c r="F29" s="19" t="n">
        <f aca="false">$B29*$D$11</f>
        <v>99597.6244131119</v>
      </c>
      <c r="G29" s="19" t="n">
        <f aca="false">$B29*$D$12</f>
        <v>67291.8272902949</v>
      </c>
      <c r="H29" s="19" t="n">
        <f aca="false">$B29</f>
        <v>108517.8</v>
      </c>
      <c r="I29" s="19" t="n">
        <f aca="false">$B29*$D$9</f>
        <v>106238.813809762</v>
      </c>
      <c r="J29" s="19" t="n">
        <f aca="false">$B29*$D$10</f>
        <v>101811.392284569</v>
      </c>
      <c r="K29" s="19" t="n">
        <f aca="false">$B29*$D$11</f>
        <v>99597.6244131119</v>
      </c>
      <c r="L29" s="19" t="n">
        <f aca="false">$B29*$D$12</f>
        <v>67291.8272902949</v>
      </c>
    </row>
    <row r="30" customFormat="false" ht="15" hidden="false" customHeight="false" outlineLevel="0" collapsed="false">
      <c r="A30" s="14" t="s">
        <v>133</v>
      </c>
      <c r="B30" s="15" t="n">
        <v>108517.8</v>
      </c>
      <c r="C30" s="14" t="s">
        <v>129</v>
      </c>
      <c r="D30" s="19" t="n">
        <f aca="false">$B30*$D$9</f>
        <v>106238.813809762</v>
      </c>
      <c r="E30" s="19" t="n">
        <f aca="false">$B30*$D$10</f>
        <v>101811.392284569</v>
      </c>
      <c r="F30" s="19" t="n">
        <f aca="false">$B30*$D$11</f>
        <v>99597.6244131119</v>
      </c>
      <c r="G30" s="19" t="n">
        <f aca="false">$B30*$D$12</f>
        <v>67291.8272902949</v>
      </c>
      <c r="H30" s="19" t="n">
        <f aca="false">$B30</f>
        <v>108517.8</v>
      </c>
      <c r="I30" s="19" t="n">
        <f aca="false">$B30*$D$9</f>
        <v>106238.813809762</v>
      </c>
      <c r="J30" s="19" t="n">
        <f aca="false">$B30*$D$10</f>
        <v>101811.392284569</v>
      </c>
      <c r="K30" s="19" t="n">
        <f aca="false">$B30*$D$11</f>
        <v>99597.6244131119</v>
      </c>
      <c r="L30" s="19" t="n">
        <f aca="false">$B30*$D$12</f>
        <v>67291.8272902949</v>
      </c>
    </row>
    <row r="31" customFormat="false" ht="15" hidden="false" customHeight="false" outlineLevel="0" collapsed="false">
      <c r="A31" s="14" t="s">
        <v>134</v>
      </c>
      <c r="B31" s="15" t="n">
        <v>110688.12</v>
      </c>
      <c r="C31" s="14" t="s">
        <v>129</v>
      </c>
      <c r="D31" s="19" t="n">
        <f aca="false">$B31*$D$9</f>
        <v>108363.554841995</v>
      </c>
      <c r="E31" s="19" t="n">
        <f aca="false">$B31*$D$10</f>
        <v>103847.586355063</v>
      </c>
      <c r="F31" s="19" t="n">
        <f aca="false">$B31*$D$11</f>
        <v>101589.543860578</v>
      </c>
      <c r="G31" s="19" t="n">
        <f aca="false">$B31*$D$12</f>
        <v>68637.6415125208</v>
      </c>
      <c r="H31" s="19" t="n">
        <f aca="false">$B31</f>
        <v>110688.12</v>
      </c>
      <c r="I31" s="19" t="n">
        <f aca="false">$B31*$D$9</f>
        <v>108363.554841995</v>
      </c>
      <c r="J31" s="19" t="n">
        <f aca="false">$B31*$D$10</f>
        <v>103847.586355063</v>
      </c>
      <c r="K31" s="19" t="n">
        <f aca="false">$B31*$D$11</f>
        <v>101589.543860578</v>
      </c>
      <c r="L31" s="19" t="n">
        <f aca="false">$B31*$D$12</f>
        <v>68637.6415125208</v>
      </c>
    </row>
    <row r="32" customFormat="false" ht="15" hidden="false" customHeight="false" outlineLevel="0" collapsed="false">
      <c r="A32" s="14" t="s">
        <v>135</v>
      </c>
      <c r="B32" s="15" t="n">
        <v>114011.52</v>
      </c>
      <c r="C32" s="14" t="s">
        <v>129</v>
      </c>
      <c r="D32" s="19" t="n">
        <f aca="false">$B32*$D$9</f>
        <v>111617.16</v>
      </c>
      <c r="E32" s="19" t="n">
        <f aca="false">$B32*$D$10</f>
        <v>106965.6</v>
      </c>
      <c r="F32" s="19" t="n">
        <f aca="false">$B32*$D$11</f>
        <v>104639.76</v>
      </c>
      <c r="G32" s="19" t="n">
        <f aca="false">$B32*$D$12</f>
        <v>70698.48</v>
      </c>
      <c r="H32" s="19" t="n">
        <f aca="false">$B32</f>
        <v>114011.52</v>
      </c>
      <c r="I32" s="19" t="n">
        <f aca="false">$B32*$D$9</f>
        <v>111617.16</v>
      </c>
      <c r="J32" s="19" t="n">
        <f aca="false">$B32*$D$10</f>
        <v>106965.6</v>
      </c>
      <c r="K32" s="19" t="n">
        <f aca="false">$B32*$D$11</f>
        <v>104639.76</v>
      </c>
      <c r="L32" s="19" t="n">
        <f aca="false">$B32*$D$12</f>
        <v>70698.48</v>
      </c>
    </row>
    <row r="33" customFormat="false" ht="15" hidden="false" customHeight="false" outlineLevel="0" collapsed="false">
      <c r="A33" s="14" t="s">
        <v>136</v>
      </c>
      <c r="B33" s="15" t="n">
        <v>115721.69</v>
      </c>
      <c r="C33" s="14" t="s">
        <v>129</v>
      </c>
      <c r="D33" s="19" t="n">
        <f aca="false">$B33*$D$9</f>
        <v>113291.414658803</v>
      </c>
      <c r="E33" s="19" t="n">
        <f aca="false">$B33*$D$10</f>
        <v>108570.08137304</v>
      </c>
      <c r="F33" s="19" t="n">
        <f aca="false">$B33*$D$11</f>
        <v>106209.35383016</v>
      </c>
      <c r="G33" s="19" t="n">
        <f aca="false">$B33*$D$12</f>
        <v>71758.9554637216</v>
      </c>
      <c r="H33" s="19" t="n">
        <f aca="false">$B33</f>
        <v>115721.69</v>
      </c>
      <c r="I33" s="19" t="n">
        <f aca="false">$B33*$D$9</f>
        <v>113291.414658803</v>
      </c>
      <c r="J33" s="19" t="n">
        <f aca="false">$B33*$D$10</f>
        <v>108570.08137304</v>
      </c>
      <c r="K33" s="19" t="n">
        <f aca="false">$B33*$D$11</f>
        <v>106209.35383016</v>
      </c>
      <c r="L33" s="19" t="n">
        <f aca="false">$B33*$D$12</f>
        <v>71758.9554637216</v>
      </c>
    </row>
    <row r="35" customFormat="false" ht="15" hidden="false" customHeight="true" outlineLevel="0" collapsed="false">
      <c r="A35" s="2" t="s">
        <v>137</v>
      </c>
      <c r="B35" s="2"/>
      <c r="C35" s="2"/>
      <c r="D35" s="2"/>
      <c r="E35" s="2"/>
      <c r="F35" s="2"/>
      <c r="G35" s="2"/>
    </row>
    <row r="36" customFormat="false" ht="15" hidden="false" customHeight="false" outlineLevel="0" collapsed="false">
      <c r="A36" s="2"/>
      <c r="B36" s="2"/>
      <c r="C36" s="2"/>
      <c r="D36" s="2"/>
      <c r="E36" s="2"/>
      <c r="F36" s="2"/>
      <c r="G36" s="2"/>
    </row>
    <row r="37" customFormat="false" ht="15" hidden="false" customHeight="false" outlineLevel="0" collapsed="false">
      <c r="A37" s="2"/>
      <c r="B37" s="2"/>
      <c r="C37" s="2"/>
      <c r="D37" s="2"/>
      <c r="E37" s="2"/>
      <c r="F37" s="2"/>
      <c r="G37" s="2"/>
    </row>
  </sheetData>
  <mergeCells count="2">
    <mergeCell ref="A2:H4"/>
    <mergeCell ref="A35:G37"/>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R6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2" min="2" style="0" width="12"/>
    <col collapsed="false" customWidth="true" hidden="false" outlineLevel="0" max="3" min="3" style="0" width="34"/>
    <col collapsed="false" customWidth="true" hidden="false" outlineLevel="0" max="15" min="4" style="0" width="11"/>
    <col collapsed="false" customWidth="true" hidden="false" outlineLevel="0" max="16" min="16" style="0" width="15"/>
    <col collapsed="false" customWidth="true" hidden="false" outlineLevel="0" max="17" min="17" style="0" width="13"/>
  </cols>
  <sheetData>
    <row r="1" customFormat="false" ht="16.15" hidden="false" customHeight="false" outlineLevel="0" collapsed="false">
      <c r="A1" s="1" t="s">
        <v>138</v>
      </c>
    </row>
    <row r="2" customFormat="false" ht="15" hidden="false" customHeight="true" outlineLevel="0" collapsed="false">
      <c r="A2" s="2" t="s">
        <v>139</v>
      </c>
      <c r="B2" s="2"/>
      <c r="C2" s="2"/>
      <c r="D2" s="2"/>
      <c r="E2" s="2"/>
      <c r="F2" s="2"/>
      <c r="G2" s="2"/>
      <c r="H2" s="2"/>
      <c r="I2" s="2"/>
      <c r="J2" s="2"/>
      <c r="K2" s="2"/>
      <c r="L2" s="2"/>
      <c r="M2" s="2"/>
      <c r="N2" s="2"/>
      <c r="O2" s="2"/>
      <c r="P2" s="2"/>
      <c r="Q2" s="2"/>
      <c r="R2" s="2"/>
    </row>
    <row r="3" customFormat="false" ht="15" hidden="false" customHeight="false" outlineLevel="0" collapsed="false">
      <c r="A3" s="2"/>
      <c r="B3" s="2"/>
      <c r="C3" s="2"/>
      <c r="D3" s="2"/>
      <c r="E3" s="2"/>
      <c r="F3" s="2"/>
      <c r="G3" s="2"/>
      <c r="H3" s="2"/>
      <c r="I3" s="2"/>
      <c r="J3" s="2"/>
      <c r="K3" s="2"/>
      <c r="L3" s="2"/>
      <c r="M3" s="2"/>
      <c r="N3" s="2"/>
      <c r="O3" s="2"/>
      <c r="P3" s="2"/>
      <c r="Q3" s="2"/>
      <c r="R3" s="2"/>
    </row>
    <row r="4" customFormat="false" ht="15" hidden="false" customHeight="false" outlineLevel="0" collapsed="false">
      <c r="A4" s="2"/>
      <c r="B4" s="2"/>
      <c r="C4" s="2"/>
      <c r="D4" s="2"/>
      <c r="E4" s="2"/>
      <c r="F4" s="2"/>
      <c r="G4" s="2"/>
      <c r="H4" s="2"/>
      <c r="I4" s="2"/>
      <c r="J4" s="2"/>
      <c r="K4" s="2"/>
      <c r="L4" s="2"/>
      <c r="M4" s="2"/>
      <c r="N4" s="2"/>
      <c r="O4" s="2"/>
      <c r="P4" s="2"/>
      <c r="Q4" s="2"/>
      <c r="R4" s="2"/>
    </row>
    <row r="6" customFormat="false" ht="30" hidden="false" customHeight="true" outlineLevel="0" collapsed="false">
      <c r="A6" s="3" t="s">
        <v>3</v>
      </c>
      <c r="B6" s="3" t="s">
        <v>140</v>
      </c>
      <c r="C6" s="3" t="s">
        <v>141</v>
      </c>
      <c r="D6" s="3" t="s">
        <v>142</v>
      </c>
      <c r="E6" s="3" t="s">
        <v>143</v>
      </c>
      <c r="F6" s="3" t="s">
        <v>144</v>
      </c>
      <c r="G6" s="3" t="s">
        <v>145</v>
      </c>
      <c r="H6" s="3" t="s">
        <v>146</v>
      </c>
      <c r="I6" s="3" t="s">
        <v>147</v>
      </c>
      <c r="J6" s="3" t="s">
        <v>148</v>
      </c>
      <c r="K6" s="3" t="s">
        <v>149</v>
      </c>
      <c r="L6" s="3" t="s">
        <v>150</v>
      </c>
      <c r="M6" s="3" t="s">
        <v>151</v>
      </c>
      <c r="N6" s="3" t="s">
        <v>152</v>
      </c>
      <c r="O6" s="3" t="s">
        <v>153</v>
      </c>
      <c r="P6" s="3" t="s">
        <v>154</v>
      </c>
      <c r="Q6" s="3" t="s">
        <v>155</v>
      </c>
    </row>
    <row r="7" customFormat="false" ht="15" hidden="false" customHeight="false" outlineLevel="0" collapsed="false">
      <c r="A7" s="14" t="s">
        <v>21</v>
      </c>
      <c r="B7" s="14" t="s">
        <v>17</v>
      </c>
      <c r="C7" s="14" t="s">
        <v>104</v>
      </c>
      <c r="D7" s="15" t="n">
        <v>9391.96</v>
      </c>
      <c r="E7" s="15" t="n">
        <v>9391.96</v>
      </c>
      <c r="F7" s="15" t="n">
        <v>9419.26</v>
      </c>
      <c r="G7" s="15" t="n">
        <v>9393.64</v>
      </c>
      <c r="H7" s="15" t="n">
        <v>9393.64</v>
      </c>
      <c r="I7" s="15" t="n">
        <v>9610.01</v>
      </c>
      <c r="J7" s="15" t="n">
        <v>10713</v>
      </c>
      <c r="K7" s="15" t="n">
        <v>9581.5</v>
      </c>
      <c r="L7" s="15" t="n">
        <v>9581.5</v>
      </c>
      <c r="M7" s="15" t="n">
        <v>9581.5</v>
      </c>
      <c r="N7" s="15" t="n">
        <v>9581.5</v>
      </c>
      <c r="O7" s="15" t="n">
        <v>9802.21</v>
      </c>
      <c r="P7" s="20" t="n">
        <f aca="false">SUM(D7:O7)</f>
        <v>115441.68</v>
      </c>
      <c r="Q7" s="14" t="n">
        <f aca="false">COUNT(D7:O7)</f>
        <v>12</v>
      </c>
    </row>
    <row r="8" customFormat="false" ht="15" hidden="false" customHeight="false" outlineLevel="0" collapsed="false">
      <c r="A8" s="14" t="s">
        <v>84</v>
      </c>
      <c r="B8" s="14" t="s">
        <v>17</v>
      </c>
      <c r="C8" s="14" t="s">
        <v>156</v>
      </c>
      <c r="D8" s="15" t="n">
        <v>8982.58</v>
      </c>
      <c r="E8" s="15" t="n">
        <v>8982.58</v>
      </c>
      <c r="F8" s="15" t="n">
        <v>9006.66</v>
      </c>
      <c r="G8" s="15" t="n">
        <v>8984.98</v>
      </c>
      <c r="H8" s="15" t="n">
        <v>8984.98</v>
      </c>
      <c r="I8" s="15" t="n">
        <v>9294.08</v>
      </c>
      <c r="J8" s="15" t="n">
        <v>10249.01</v>
      </c>
      <c r="K8" s="15" t="n">
        <v>9164.67</v>
      </c>
      <c r="L8" s="15" t="n">
        <v>9164.67</v>
      </c>
      <c r="M8" s="15" t="n">
        <v>9164.67</v>
      </c>
      <c r="N8" s="15" t="n">
        <v>9164.67</v>
      </c>
      <c r="O8" s="15" t="n">
        <v>9862.57</v>
      </c>
      <c r="P8" s="20" t="n">
        <f aca="false">SUM(D8:O8)</f>
        <v>111006.12</v>
      </c>
      <c r="Q8" s="14" t="n">
        <f aca="false">COUNT(D8:O8)</f>
        <v>12</v>
      </c>
    </row>
    <row r="9" customFormat="false" ht="15" hidden="false" customHeight="false" outlineLevel="0" collapsed="false">
      <c r="A9" s="14" t="s">
        <v>47</v>
      </c>
      <c r="B9" s="14" t="s">
        <v>17</v>
      </c>
      <c r="C9" s="14" t="s">
        <v>157</v>
      </c>
      <c r="D9" s="15" t="n">
        <v>9153.01</v>
      </c>
      <c r="E9" s="15" t="n">
        <v>9153.01</v>
      </c>
      <c r="F9" s="15" t="n">
        <v>9202.85</v>
      </c>
      <c r="G9" s="15" t="n">
        <v>9156.23</v>
      </c>
      <c r="H9" s="15" t="n">
        <v>9156.23</v>
      </c>
      <c r="I9" s="15" t="n">
        <v>9578.88</v>
      </c>
      <c r="J9" s="15" t="n">
        <v>10446.48</v>
      </c>
      <c r="K9" s="15" t="n">
        <v>9339.34</v>
      </c>
      <c r="L9" s="15" t="n">
        <v>9339.34</v>
      </c>
      <c r="M9" s="15" t="n">
        <v>9339.34</v>
      </c>
      <c r="N9" s="15" t="n">
        <v>9954.48</v>
      </c>
      <c r="O9" s="15" t="n">
        <v>9770.47</v>
      </c>
      <c r="P9" s="20" t="n">
        <f aca="false">SUM(D9:O9)</f>
        <v>113589.66</v>
      </c>
      <c r="Q9" s="14" t="n">
        <f aca="false">COUNT(D9:O9)</f>
        <v>12</v>
      </c>
    </row>
    <row r="10" customFormat="false" ht="15" hidden="false" customHeight="false" outlineLevel="0" collapsed="false">
      <c r="A10" s="14" t="s">
        <v>49</v>
      </c>
      <c r="B10" s="14" t="s">
        <v>17</v>
      </c>
      <c r="C10" s="14" t="s">
        <v>158</v>
      </c>
      <c r="D10" s="15" t="n">
        <v>8932.75</v>
      </c>
      <c r="E10" s="15" t="n">
        <v>8932.75</v>
      </c>
      <c r="F10" s="15" t="n">
        <v>8967.84</v>
      </c>
      <c r="G10" s="15" t="n">
        <v>8934.91</v>
      </c>
      <c r="H10" s="15" t="n">
        <v>8934.91</v>
      </c>
      <c r="I10" s="15" t="n">
        <v>9213.1</v>
      </c>
      <c r="J10" s="15" t="n">
        <v>10191.32</v>
      </c>
      <c r="K10" s="15" t="n">
        <v>9113.6</v>
      </c>
      <c r="L10" s="15" t="n">
        <v>9113.6</v>
      </c>
      <c r="M10" s="15" t="n">
        <v>9113.6</v>
      </c>
      <c r="N10" s="15" t="n">
        <v>9728.74</v>
      </c>
      <c r="O10" s="15" t="n">
        <v>9397.37</v>
      </c>
      <c r="P10" s="20" t="n">
        <f aca="false">SUM(D10:O10)</f>
        <v>110574.49</v>
      </c>
      <c r="Q10" s="14" t="n">
        <f aca="false">COUNT(D10:O10)</f>
        <v>12</v>
      </c>
    </row>
    <row r="11" customFormat="false" ht="15" hidden="false" customHeight="false" outlineLevel="0" collapsed="false">
      <c r="A11" s="14" t="s">
        <v>25</v>
      </c>
      <c r="B11" s="14" t="s">
        <v>17</v>
      </c>
      <c r="C11" s="14" t="s">
        <v>159</v>
      </c>
      <c r="D11" s="15" t="n">
        <v>8853.24</v>
      </c>
      <c r="E11" s="15" t="n">
        <v>8853.24</v>
      </c>
      <c r="F11" s="15" t="n">
        <v>8853.24</v>
      </c>
      <c r="G11" s="15" t="n">
        <v>8853.24</v>
      </c>
      <c r="H11" s="15" t="n">
        <v>8853.24</v>
      </c>
      <c r="I11" s="15" t="n">
        <v>8853.24</v>
      </c>
      <c r="J11" s="15" t="n">
        <v>10092.66</v>
      </c>
      <c r="K11" s="15" t="n">
        <v>9030.3</v>
      </c>
      <c r="L11" s="15" t="n">
        <v>9030.3</v>
      </c>
      <c r="M11" s="15" t="n">
        <v>9030.3</v>
      </c>
      <c r="N11" s="15" t="n">
        <v>9030.3</v>
      </c>
      <c r="O11" s="15" t="n">
        <v>9030.3</v>
      </c>
      <c r="P11" s="20" t="n">
        <f aca="false">SUM(D11:O11)</f>
        <v>108363.6</v>
      </c>
      <c r="Q11" s="14" t="n">
        <f aca="false">COUNT(D11:O11)</f>
        <v>12</v>
      </c>
    </row>
    <row r="12" customFormat="false" ht="15" hidden="false" customHeight="false" outlineLevel="0" collapsed="false">
      <c r="A12" s="14" t="s">
        <v>45</v>
      </c>
      <c r="B12" s="14" t="s">
        <v>17</v>
      </c>
      <c r="C12" s="14" t="s">
        <v>160</v>
      </c>
      <c r="D12" s="15" t="n">
        <v>8853.24</v>
      </c>
      <c r="E12" s="15" t="n">
        <v>8853.24</v>
      </c>
      <c r="F12" s="15" t="n">
        <v>8853.24</v>
      </c>
      <c r="G12" s="15" t="n">
        <v>8853.24</v>
      </c>
      <c r="H12" s="15" t="n">
        <v>8853.24</v>
      </c>
      <c r="I12" s="15" t="n">
        <v>8853.24</v>
      </c>
      <c r="J12" s="15" t="n">
        <v>10092.66</v>
      </c>
      <c r="K12" s="15" t="n">
        <v>9030.3</v>
      </c>
      <c r="L12" s="15" t="n">
        <v>9030.3</v>
      </c>
      <c r="M12" s="15" t="n">
        <v>9030.3</v>
      </c>
      <c r="N12" s="15" t="n">
        <v>9030.3</v>
      </c>
      <c r="O12" s="15" t="n">
        <v>9030.3</v>
      </c>
      <c r="P12" s="20" t="n">
        <f aca="false">SUM(D12:O12)</f>
        <v>108363.6</v>
      </c>
      <c r="Q12" s="14" t="n">
        <f aca="false">COUNT(D12:O12)</f>
        <v>12</v>
      </c>
    </row>
    <row r="13" customFormat="false" ht="15" hidden="false" customHeight="false" outlineLevel="0" collapsed="false">
      <c r="A13" s="14" t="s">
        <v>161</v>
      </c>
      <c r="B13" s="14" t="s">
        <v>17</v>
      </c>
      <c r="C13" s="14" t="s">
        <v>162</v>
      </c>
      <c r="D13" s="15" t="n">
        <v>8484.28</v>
      </c>
      <c r="E13" s="15" t="n">
        <v>8484.28</v>
      </c>
      <c r="F13" s="15" t="n">
        <v>8484.28</v>
      </c>
      <c r="G13" s="15" t="n">
        <v>8484.28</v>
      </c>
      <c r="H13" s="15" t="n">
        <v>8484.28</v>
      </c>
      <c r="I13" s="15" t="n">
        <v>8484.28</v>
      </c>
      <c r="J13" s="15" t="n">
        <v>9672.11</v>
      </c>
      <c r="K13" s="15" t="n">
        <v>8653.97</v>
      </c>
      <c r="L13" s="15" t="n">
        <v>8653.97</v>
      </c>
      <c r="M13" s="15" t="n">
        <v>8653.97</v>
      </c>
      <c r="N13" s="15" t="n">
        <v>8653.97</v>
      </c>
      <c r="O13" s="15" t="n">
        <v>8653.97</v>
      </c>
      <c r="P13" s="20" t="n">
        <f aca="false">SUM(D13:O13)</f>
        <v>103847.64</v>
      </c>
      <c r="Q13" s="14" t="n">
        <f aca="false">COUNT(D13:O13)</f>
        <v>12</v>
      </c>
    </row>
    <row r="14" customFormat="false" ht="15" hidden="false" customHeight="false" outlineLevel="0" collapsed="false">
      <c r="A14" s="14" t="s">
        <v>41</v>
      </c>
      <c r="B14" s="14" t="s">
        <v>17</v>
      </c>
      <c r="C14" s="14" t="s">
        <v>163</v>
      </c>
      <c r="D14" s="15" t="n">
        <v>8484.28</v>
      </c>
      <c r="E14" s="15" t="n">
        <v>8484.28</v>
      </c>
      <c r="F14" s="15" t="n">
        <v>8484.28</v>
      </c>
      <c r="G14" s="15" t="n">
        <v>8484.28</v>
      </c>
      <c r="H14" s="15" t="n">
        <v>8484.28</v>
      </c>
      <c r="I14" s="15" t="n">
        <v>8484.28</v>
      </c>
      <c r="J14" s="15" t="n">
        <v>9672.11</v>
      </c>
      <c r="K14" s="15" t="n">
        <v>8653.97</v>
      </c>
      <c r="L14" s="15" t="n">
        <v>8653.97</v>
      </c>
      <c r="M14" s="15" t="n">
        <v>8653.97</v>
      </c>
      <c r="N14" s="15" t="n">
        <v>8653.97</v>
      </c>
      <c r="O14" s="15" t="n">
        <v>8653.97</v>
      </c>
      <c r="P14" s="20" t="n">
        <f aca="false">SUM(D14:O14)</f>
        <v>103847.64</v>
      </c>
      <c r="Q14" s="14" t="n">
        <f aca="false">COUNT(D14:O14)</f>
        <v>12</v>
      </c>
    </row>
    <row r="15" customFormat="false" ht="15" hidden="false" customHeight="false" outlineLevel="0" collapsed="false">
      <c r="A15" s="14" t="s">
        <v>36</v>
      </c>
      <c r="B15" s="14" t="s">
        <v>17</v>
      </c>
      <c r="C15" s="14" t="s">
        <v>157</v>
      </c>
      <c r="D15" s="15" t="n">
        <v>8484.28</v>
      </c>
      <c r="E15" s="15" t="n">
        <v>8484.28</v>
      </c>
      <c r="F15" s="15" t="n">
        <v>8484.28</v>
      </c>
      <c r="G15" s="15" t="n">
        <v>8484.28</v>
      </c>
      <c r="H15" s="15" t="n">
        <v>8484.28</v>
      </c>
      <c r="I15" s="15" t="n">
        <v>8484.28</v>
      </c>
      <c r="J15" s="15" t="n">
        <v>9672.11</v>
      </c>
      <c r="K15" s="15" t="n">
        <v>8653.97</v>
      </c>
      <c r="L15" s="15" t="n">
        <v>8653.97</v>
      </c>
      <c r="M15" s="15" t="n">
        <v>8653.97</v>
      </c>
      <c r="N15" s="15" t="n">
        <v>8653.97</v>
      </c>
      <c r="O15" s="15" t="n">
        <v>8653.97</v>
      </c>
      <c r="P15" s="20" t="n">
        <f aca="false">SUM(D15:O15)</f>
        <v>103847.64</v>
      </c>
      <c r="Q15" s="14" t="n">
        <f aca="false">COUNT(D15:O15)</f>
        <v>12</v>
      </c>
    </row>
    <row r="16" customFormat="false" ht="15" hidden="false" customHeight="false" outlineLevel="0" collapsed="false">
      <c r="A16" s="14" t="s">
        <v>27</v>
      </c>
      <c r="B16" s="14" t="s">
        <v>17</v>
      </c>
      <c r="C16" s="14" t="s">
        <v>158</v>
      </c>
      <c r="D16" s="15" t="n">
        <v>8484.28</v>
      </c>
      <c r="E16" s="15" t="n">
        <v>8484.28</v>
      </c>
      <c r="F16" s="15" t="n">
        <v>8484.28</v>
      </c>
      <c r="G16" s="15" t="n">
        <v>8484.28</v>
      </c>
      <c r="H16" s="15" t="n">
        <v>8484.28</v>
      </c>
      <c r="I16" s="15" t="n">
        <v>8484.28</v>
      </c>
      <c r="J16" s="15" t="n">
        <v>9672.11</v>
      </c>
      <c r="K16" s="15" t="n">
        <v>8653.97</v>
      </c>
      <c r="L16" s="15" t="n">
        <v>8653.97</v>
      </c>
      <c r="M16" s="15" t="n">
        <v>8653.97</v>
      </c>
      <c r="N16" s="15" t="n">
        <v>9269.11</v>
      </c>
      <c r="O16" s="15" t="n">
        <v>8653.97</v>
      </c>
      <c r="P16" s="20" t="n">
        <f aca="false">SUM(D16:O16)</f>
        <v>104462.78</v>
      </c>
      <c r="Q16" s="14" t="n">
        <f aca="false">COUNT(D16:O16)</f>
        <v>12</v>
      </c>
    </row>
    <row r="17" customFormat="false" ht="15" hidden="false" customHeight="false" outlineLevel="0" collapsed="false">
      <c r="A17" s="14" t="s">
        <v>29</v>
      </c>
      <c r="B17" s="14" t="s">
        <v>30</v>
      </c>
      <c r="C17" s="14" t="s">
        <v>156</v>
      </c>
      <c r="D17" s="15" t="n">
        <v>8484.28</v>
      </c>
      <c r="E17" s="15" t="n">
        <v>8484.28</v>
      </c>
      <c r="F17" s="15" t="n">
        <v>8484.28</v>
      </c>
      <c r="G17" s="15" t="n">
        <v>8484.28</v>
      </c>
      <c r="H17" s="15" t="n">
        <v>8484.28</v>
      </c>
      <c r="I17" s="15" t="n">
        <v>8484.28</v>
      </c>
      <c r="J17" s="15" t="n">
        <v>9672.11</v>
      </c>
      <c r="K17" s="15" t="n">
        <v>8653.97</v>
      </c>
      <c r="L17" s="15" t="n">
        <v>8653.97</v>
      </c>
      <c r="M17" s="15" t="n">
        <v>8653.97</v>
      </c>
      <c r="N17" s="15" t="n">
        <v>8653.97</v>
      </c>
      <c r="O17" s="15" t="n">
        <v>8653.97</v>
      </c>
      <c r="P17" s="20" t="n">
        <f aca="false">SUM(D17:O17)</f>
        <v>103847.64</v>
      </c>
      <c r="Q17" s="14" t="n">
        <f aca="false">COUNT(D17:O17)</f>
        <v>12</v>
      </c>
    </row>
    <row r="18" customFormat="false" ht="15" hidden="false" customHeight="false" outlineLevel="0" collapsed="false">
      <c r="A18" s="14" t="s">
        <v>164</v>
      </c>
      <c r="B18" s="14" t="s">
        <v>17</v>
      </c>
      <c r="C18" s="14" t="s">
        <v>165</v>
      </c>
      <c r="D18" s="15" t="n">
        <v>8457.4</v>
      </c>
      <c r="E18" s="15" t="n">
        <v>8457.4</v>
      </c>
      <c r="F18" s="15" t="n">
        <v>8687.4</v>
      </c>
      <c r="G18" s="15" t="n">
        <v>8458.2</v>
      </c>
      <c r="H18" s="15" t="n">
        <v>8458.2</v>
      </c>
      <c r="I18" s="15" t="n">
        <v>8616.6</v>
      </c>
      <c r="J18" s="15" t="n">
        <v>9645.8</v>
      </c>
      <c r="K18" s="15" t="n">
        <v>8627.4</v>
      </c>
      <c r="L18" s="15" t="n">
        <v>8627.4</v>
      </c>
      <c r="M18" s="15" t="n">
        <v>8627.4</v>
      </c>
      <c r="N18" s="15" t="n">
        <v>8627.4</v>
      </c>
      <c r="O18" s="15" t="n">
        <v>9182.44</v>
      </c>
      <c r="P18" s="20" t="n">
        <f aca="false">SUM(D18:O18)</f>
        <v>104473.04</v>
      </c>
      <c r="Q18" s="14" t="n">
        <f aca="false">COUNT(D18:O18)</f>
        <v>12</v>
      </c>
    </row>
    <row r="19" customFormat="false" ht="15" hidden="false" customHeight="false" outlineLevel="0" collapsed="false">
      <c r="A19" s="14" t="s">
        <v>50</v>
      </c>
      <c r="B19" s="14" t="s">
        <v>17</v>
      </c>
      <c r="C19" s="14" t="s">
        <v>166</v>
      </c>
      <c r="D19" s="15" t="n">
        <v>8299.8</v>
      </c>
      <c r="E19" s="15" t="n">
        <v>8299.8</v>
      </c>
      <c r="F19" s="15" t="n">
        <v>8299.8</v>
      </c>
      <c r="G19" s="15" t="n">
        <v>8299.8</v>
      </c>
      <c r="H19" s="15" t="n">
        <v>8403.8</v>
      </c>
      <c r="I19" s="15" t="n">
        <v>8299.8</v>
      </c>
      <c r="J19" s="15" t="n">
        <v>9461.8</v>
      </c>
      <c r="K19" s="15" t="n">
        <v>8465.8</v>
      </c>
      <c r="L19" s="15" t="n">
        <v>8617.8</v>
      </c>
      <c r="M19" s="15" t="n">
        <v>8465.8</v>
      </c>
      <c r="N19" s="15" t="n">
        <v>8465.8</v>
      </c>
      <c r="O19" s="15" t="n">
        <v>8465.8</v>
      </c>
      <c r="P19" s="20" t="n">
        <f aca="false">SUM(D19:O19)</f>
        <v>101845.6</v>
      </c>
      <c r="Q19" s="14" t="n">
        <f aca="false">COUNT(D19:O19)</f>
        <v>12</v>
      </c>
    </row>
    <row r="20" customFormat="false" ht="15" hidden="false" customHeight="false" outlineLevel="0" collapsed="false">
      <c r="A20" s="14" t="s">
        <v>16</v>
      </c>
      <c r="B20" s="14" t="s">
        <v>17</v>
      </c>
      <c r="C20" s="14" t="s">
        <v>166</v>
      </c>
      <c r="D20" s="15" t="n">
        <v>8299.8</v>
      </c>
      <c r="E20" s="15" t="n">
        <v>8299.8</v>
      </c>
      <c r="F20" s="15" t="n">
        <v>8299.8</v>
      </c>
      <c r="G20" s="15" t="n">
        <v>8299.8</v>
      </c>
      <c r="H20" s="15" t="n">
        <v>8299.8</v>
      </c>
      <c r="I20" s="15" t="n">
        <v>8299.8</v>
      </c>
      <c r="J20" s="15" t="n">
        <v>9461.8</v>
      </c>
      <c r="K20" s="15" t="n">
        <v>8465.8</v>
      </c>
      <c r="L20" s="15" t="n">
        <v>8465.8</v>
      </c>
      <c r="M20" s="15" t="n">
        <v>8465.8</v>
      </c>
      <c r="N20" s="15" t="n">
        <v>8465.8</v>
      </c>
      <c r="O20" s="15" t="n">
        <v>8465.8</v>
      </c>
      <c r="P20" s="20" t="n">
        <f aca="false">SUM(D20:O20)</f>
        <v>101589.6</v>
      </c>
      <c r="Q20" s="14" t="n">
        <f aca="false">COUNT(D20:O20)</f>
        <v>12</v>
      </c>
    </row>
    <row r="21" customFormat="false" ht="15" hidden="false" customHeight="false" outlineLevel="0" collapsed="false">
      <c r="A21" s="14" t="s">
        <v>53</v>
      </c>
      <c r="B21" s="14" t="s">
        <v>17</v>
      </c>
      <c r="C21" s="14" t="s">
        <v>167</v>
      </c>
      <c r="D21" s="15" t="n">
        <v>8299.8</v>
      </c>
      <c r="E21" s="15" t="n">
        <v>8299.8</v>
      </c>
      <c r="F21" s="15" t="n">
        <v>8299.8</v>
      </c>
      <c r="G21" s="15" t="n">
        <v>8299.8</v>
      </c>
      <c r="H21" s="15" t="n">
        <v>8299.8</v>
      </c>
      <c r="I21" s="15" t="n">
        <v>8299.8</v>
      </c>
      <c r="J21" s="15" t="n">
        <v>9461.8</v>
      </c>
      <c r="K21" s="15" t="n">
        <v>8465.8</v>
      </c>
      <c r="L21" s="15" t="n">
        <v>8465.8</v>
      </c>
      <c r="M21" s="15" t="n">
        <v>8465.8</v>
      </c>
      <c r="N21" s="15" t="n">
        <v>8465.8</v>
      </c>
      <c r="O21" s="15" t="n">
        <v>8764.8</v>
      </c>
      <c r="P21" s="20" t="n">
        <f aca="false">SUM(D21:O21)</f>
        <v>101888.6</v>
      </c>
      <c r="Q21" s="14" t="n">
        <f aca="false">COUNT(D21:O21)</f>
        <v>12</v>
      </c>
    </row>
    <row r="22" customFormat="false" ht="15" hidden="false" customHeight="false" outlineLevel="0" collapsed="false">
      <c r="A22" s="14" t="s">
        <v>168</v>
      </c>
      <c r="B22" s="14" t="s">
        <v>17</v>
      </c>
      <c r="C22" s="14" t="s">
        <v>167</v>
      </c>
      <c r="D22" s="15" t="n">
        <v>8299.8</v>
      </c>
      <c r="E22" s="15" t="n">
        <v>8299.8</v>
      </c>
      <c r="F22" s="15" t="n">
        <v>8299.8</v>
      </c>
      <c r="G22" s="15" t="n">
        <v>8299.8</v>
      </c>
      <c r="H22" s="15" t="n">
        <v>8299.8</v>
      </c>
      <c r="I22" s="15" t="n">
        <v>8299.8</v>
      </c>
      <c r="J22" s="15" t="n">
        <v>9461.8</v>
      </c>
      <c r="K22" s="15" t="n">
        <v>8465.8</v>
      </c>
      <c r="L22" s="15" t="n">
        <v>8465.8</v>
      </c>
      <c r="M22" s="15" t="n">
        <v>8465.8</v>
      </c>
      <c r="N22" s="15" t="n">
        <v>8465.8</v>
      </c>
      <c r="O22" s="15" t="n">
        <v>8465.8</v>
      </c>
      <c r="P22" s="20" t="n">
        <f aca="false">SUM(D22:O22)</f>
        <v>101589.6</v>
      </c>
      <c r="Q22" s="14" t="n">
        <f aca="false">COUNT(D22:O22)</f>
        <v>12</v>
      </c>
    </row>
    <row r="23" customFormat="false" ht="15" hidden="false" customHeight="false" outlineLevel="0" collapsed="false">
      <c r="A23" s="14" t="s">
        <v>81</v>
      </c>
      <c r="B23" s="14" t="s">
        <v>17</v>
      </c>
      <c r="C23" s="14" t="s">
        <v>165</v>
      </c>
      <c r="D23" s="15" t="n">
        <v>8299.8</v>
      </c>
      <c r="E23" s="15" t="n">
        <v>8299.8</v>
      </c>
      <c r="F23" s="15" t="n">
        <v>8299.8</v>
      </c>
      <c r="G23" s="15" t="n">
        <v>8299.8</v>
      </c>
      <c r="H23" s="15" t="n">
        <v>8299.8</v>
      </c>
      <c r="I23" s="15" t="n">
        <v>8299.8</v>
      </c>
      <c r="J23" s="15" t="n">
        <v>9461.8</v>
      </c>
      <c r="K23" s="15" t="n">
        <v>8465.8</v>
      </c>
      <c r="L23" s="15" t="n">
        <v>8465.8</v>
      </c>
      <c r="M23" s="15" t="n">
        <v>8465.8</v>
      </c>
      <c r="N23" s="15" t="n">
        <v>8465.8</v>
      </c>
      <c r="O23" s="15" t="n">
        <v>8465.8</v>
      </c>
      <c r="P23" s="20" t="n">
        <f aca="false">SUM(D23:O23)</f>
        <v>101589.6</v>
      </c>
      <c r="Q23" s="14" t="n">
        <f aca="false">COUNT(D23:O23)</f>
        <v>12</v>
      </c>
    </row>
    <row r="24" customFormat="false" ht="15" hidden="false" customHeight="false" outlineLevel="0" collapsed="false">
      <c r="A24" s="14" t="s">
        <v>169</v>
      </c>
      <c r="B24" s="14" t="s">
        <v>17</v>
      </c>
      <c r="C24" s="14" t="s">
        <v>170</v>
      </c>
      <c r="D24" s="15" t="n">
        <v>8299.8</v>
      </c>
      <c r="E24" s="15" t="n">
        <v>8299.8</v>
      </c>
      <c r="F24" s="15" t="n">
        <v>8299.8</v>
      </c>
      <c r="G24" s="15" t="n">
        <v>8299.8</v>
      </c>
      <c r="H24" s="15" t="n">
        <v>8299.8</v>
      </c>
      <c r="I24" s="15" t="n">
        <v>8299.8</v>
      </c>
      <c r="J24" s="15" t="n">
        <v>9461.8</v>
      </c>
      <c r="K24" s="15" t="n">
        <v>8465.8</v>
      </c>
      <c r="L24" s="15" t="n">
        <v>8465.8</v>
      </c>
      <c r="M24" s="15" t="n">
        <v>8465.8</v>
      </c>
      <c r="N24" s="15" t="n">
        <v>8465.8</v>
      </c>
      <c r="O24" s="15" t="n">
        <v>8465.8</v>
      </c>
      <c r="P24" s="20" t="n">
        <f aca="false">SUM(D24:O24)</f>
        <v>101589.6</v>
      </c>
      <c r="Q24" s="14" t="n">
        <f aca="false">COUNT(D24:O24)</f>
        <v>12</v>
      </c>
    </row>
    <row r="25" customFormat="false" ht="15" hidden="false" customHeight="false" outlineLevel="0" collapsed="false">
      <c r="A25" s="14" t="s">
        <v>88</v>
      </c>
      <c r="B25" s="14" t="s">
        <v>17</v>
      </c>
      <c r="C25" s="14" t="s">
        <v>170</v>
      </c>
      <c r="D25" s="15" t="n">
        <v>8299.8</v>
      </c>
      <c r="E25" s="15" t="n">
        <v>8299.8</v>
      </c>
      <c r="F25" s="15" t="n">
        <v>8299.8</v>
      </c>
      <c r="G25" s="15" t="n">
        <v>8299.8</v>
      </c>
      <c r="H25" s="15" t="n">
        <v>8299.8</v>
      </c>
      <c r="I25" s="15" t="n">
        <v>8299.8</v>
      </c>
      <c r="J25" s="15" t="n">
        <v>9461.8</v>
      </c>
      <c r="K25" s="15" t="n">
        <v>8465.8</v>
      </c>
      <c r="L25" s="15" t="n">
        <v>8465.8</v>
      </c>
      <c r="M25" s="15" t="n">
        <v>8465.8</v>
      </c>
      <c r="N25" s="15" t="n">
        <v>8465.8</v>
      </c>
      <c r="O25" s="15" t="n">
        <v>8465.8</v>
      </c>
      <c r="P25" s="20" t="n">
        <f aca="false">SUM(D25:O25)</f>
        <v>101589.6</v>
      </c>
      <c r="Q25" s="14" t="n">
        <f aca="false">COUNT(D25:O25)</f>
        <v>12</v>
      </c>
    </row>
    <row r="26" customFormat="false" ht="15" hidden="false" customHeight="false" outlineLevel="0" collapsed="false">
      <c r="A26" s="14" t="s">
        <v>171</v>
      </c>
      <c r="B26" s="14" t="s">
        <v>17</v>
      </c>
      <c r="C26" s="14" t="s">
        <v>165</v>
      </c>
      <c r="D26" s="15" t="n">
        <v>8299.8</v>
      </c>
      <c r="E26" s="15" t="n">
        <v>8299.8</v>
      </c>
      <c r="F26" s="15" t="n">
        <v>8299.8</v>
      </c>
      <c r="G26" s="15" t="n">
        <v>8299.8</v>
      </c>
      <c r="H26" s="15" t="n">
        <v>8299.8</v>
      </c>
      <c r="I26" s="15" t="n">
        <v>8299.8</v>
      </c>
      <c r="J26" s="15" t="n">
        <v>9461.8</v>
      </c>
      <c r="K26" s="15" t="n">
        <v>8465.8</v>
      </c>
      <c r="L26" s="15" t="n">
        <v>8465.8</v>
      </c>
      <c r="M26" s="15" t="n">
        <v>8465.8</v>
      </c>
      <c r="N26" s="15" t="n">
        <v>8465.8</v>
      </c>
      <c r="O26" s="15" t="n">
        <v>8835.8</v>
      </c>
      <c r="P26" s="20" t="n">
        <f aca="false">SUM(D26:O26)</f>
        <v>101959.6</v>
      </c>
      <c r="Q26" s="14" t="n">
        <f aca="false">COUNT(D26:O26)</f>
        <v>12</v>
      </c>
    </row>
    <row r="27" customFormat="false" ht="15" hidden="false" customHeight="false" outlineLevel="0" collapsed="false">
      <c r="A27" s="14" t="s">
        <v>172</v>
      </c>
      <c r="B27" s="14" t="s">
        <v>17</v>
      </c>
      <c r="C27" s="14" t="s">
        <v>170</v>
      </c>
      <c r="D27" s="15" t="n">
        <v>8299.8</v>
      </c>
      <c r="E27" s="15" t="n">
        <v>8299.8</v>
      </c>
      <c r="F27" s="15" t="n">
        <v>8299.8</v>
      </c>
      <c r="G27" s="15" t="n">
        <v>8299.8</v>
      </c>
      <c r="H27" s="15" t="n">
        <v>8299.8</v>
      </c>
      <c r="I27" s="15" t="n">
        <v>8299.8</v>
      </c>
      <c r="J27" s="15" t="n">
        <v>9461.8</v>
      </c>
      <c r="K27" s="15" t="n">
        <v>8465.8</v>
      </c>
      <c r="L27" s="15" t="n">
        <v>8465.8</v>
      </c>
      <c r="M27" s="15" t="n">
        <v>8465.8</v>
      </c>
      <c r="N27" s="15" t="n">
        <v>8465.8</v>
      </c>
      <c r="O27" s="15" t="n">
        <v>8465.8</v>
      </c>
      <c r="P27" s="20" t="n">
        <f aca="false">SUM(D27:O27)</f>
        <v>101589.6</v>
      </c>
      <c r="Q27" s="14" t="n">
        <f aca="false">COUNT(D27:O27)</f>
        <v>12</v>
      </c>
    </row>
    <row r="28" customFormat="false" ht="15" hidden="false" customHeight="false" outlineLevel="0" collapsed="false">
      <c r="A28" s="14" t="s">
        <v>173</v>
      </c>
      <c r="B28" s="14" t="s">
        <v>17</v>
      </c>
      <c r="C28" s="14" t="s">
        <v>170</v>
      </c>
      <c r="D28" s="15" t="n">
        <v>8299.8</v>
      </c>
      <c r="E28" s="15" t="n">
        <v>8299.8</v>
      </c>
      <c r="F28" s="15" t="n">
        <v>8299.8</v>
      </c>
      <c r="G28" s="15" t="n">
        <v>8299.8</v>
      </c>
      <c r="H28" s="15" t="n">
        <v>8299.8</v>
      </c>
      <c r="I28" s="15" t="n">
        <v>8299.8</v>
      </c>
      <c r="J28" s="15" t="n">
        <v>9461.8</v>
      </c>
      <c r="K28" s="15" t="n">
        <v>8465.8</v>
      </c>
      <c r="L28" s="15" t="n">
        <v>8465.8</v>
      </c>
      <c r="M28" s="15" t="n">
        <v>8465.8</v>
      </c>
      <c r="N28" s="15" t="n">
        <v>8465.8</v>
      </c>
      <c r="O28" s="15" t="n">
        <v>8465.8</v>
      </c>
      <c r="P28" s="20" t="n">
        <f aca="false">SUM(D28:O28)</f>
        <v>101589.6</v>
      </c>
      <c r="Q28" s="14" t="n">
        <f aca="false">COUNT(D28:O28)</f>
        <v>12</v>
      </c>
    </row>
    <row r="29" customFormat="false" ht="15" hidden="false" customHeight="false" outlineLevel="0" collapsed="false">
      <c r="A29" s="14" t="s">
        <v>174</v>
      </c>
      <c r="B29" s="14" t="s">
        <v>17</v>
      </c>
      <c r="C29" s="14" t="s">
        <v>170</v>
      </c>
      <c r="D29" s="15" t="n">
        <v>8299.8</v>
      </c>
      <c r="E29" s="15" t="n">
        <v>8299.8</v>
      </c>
      <c r="F29" s="15" t="n">
        <v>8299.8</v>
      </c>
      <c r="G29" s="15" t="n">
        <v>8299.8</v>
      </c>
      <c r="H29" s="15" t="n">
        <v>8299.8</v>
      </c>
      <c r="I29" s="15" t="n">
        <v>8299.8</v>
      </c>
      <c r="J29" s="15" t="n">
        <v>9461.8</v>
      </c>
      <c r="K29" s="15" t="n">
        <v>8465.8</v>
      </c>
      <c r="L29" s="15" t="n">
        <v>8465.8</v>
      </c>
      <c r="M29" s="15" t="n">
        <v>8465.8</v>
      </c>
      <c r="N29" s="15" t="n">
        <v>8465.8</v>
      </c>
      <c r="O29" s="15" t="n">
        <v>8465.8</v>
      </c>
      <c r="P29" s="20" t="n">
        <f aca="false">SUM(D29:O29)</f>
        <v>101589.6</v>
      </c>
      <c r="Q29" s="14" t="n">
        <f aca="false">COUNT(D29:O29)</f>
        <v>12</v>
      </c>
    </row>
    <row r="30" customFormat="false" ht="15" hidden="false" customHeight="false" outlineLevel="0" collapsed="false">
      <c r="A30" s="14" t="s">
        <v>175</v>
      </c>
      <c r="B30" s="14" t="s">
        <v>17</v>
      </c>
      <c r="C30" s="14" t="s">
        <v>170</v>
      </c>
      <c r="D30" s="15" t="n">
        <v>8299.8</v>
      </c>
      <c r="E30" s="15" t="n">
        <v>8299.8</v>
      </c>
      <c r="F30" s="15" t="n">
        <v>8299.8</v>
      </c>
      <c r="G30" s="15" t="n">
        <v>8859.8</v>
      </c>
      <c r="H30" s="15" t="n">
        <v>8299.8</v>
      </c>
      <c r="I30" s="15" t="n">
        <v>8299.8</v>
      </c>
      <c r="J30" s="15" t="n">
        <v>9461.8</v>
      </c>
      <c r="K30" s="15" t="n">
        <v>8465.8</v>
      </c>
      <c r="L30" s="15" t="n">
        <v>8465.8</v>
      </c>
      <c r="M30" s="15" t="n">
        <v>8465.8</v>
      </c>
      <c r="N30" s="15" t="n">
        <v>8465.8</v>
      </c>
      <c r="O30" s="15" t="n">
        <v>8465.8</v>
      </c>
      <c r="P30" s="20" t="n">
        <f aca="false">SUM(D30:O30)</f>
        <v>102149.6</v>
      </c>
      <c r="Q30" s="14" t="n">
        <f aca="false">COUNT(D30:O30)</f>
        <v>12</v>
      </c>
    </row>
    <row r="31" customFormat="false" ht="15" hidden="false" customHeight="false" outlineLevel="0" collapsed="false">
      <c r="A31" s="14" t="s">
        <v>52</v>
      </c>
      <c r="B31" s="14" t="s">
        <v>17</v>
      </c>
      <c r="C31" s="14" t="s">
        <v>165</v>
      </c>
      <c r="D31" s="15" t="n">
        <v>8299.8</v>
      </c>
      <c r="E31" s="15" t="n">
        <v>8299.8</v>
      </c>
      <c r="F31" s="15" t="n">
        <v>8299.8</v>
      </c>
      <c r="G31" s="15" t="n">
        <v>8299.8</v>
      </c>
      <c r="H31" s="15" t="n">
        <v>8299.8</v>
      </c>
      <c r="I31" s="15" t="n">
        <v>8299.8</v>
      </c>
      <c r="J31" s="15" t="n">
        <v>9461.8</v>
      </c>
      <c r="K31" s="15" t="n">
        <v>8465.8</v>
      </c>
      <c r="L31" s="15" t="n">
        <v>8465.8</v>
      </c>
      <c r="M31" s="15" t="n">
        <v>8465.8</v>
      </c>
      <c r="N31" s="15" t="n">
        <v>8465.8</v>
      </c>
      <c r="O31" s="15" t="n">
        <v>8465.8</v>
      </c>
      <c r="P31" s="20" t="n">
        <f aca="false">SUM(D31:O31)</f>
        <v>101589.6</v>
      </c>
      <c r="Q31" s="14" t="n">
        <f aca="false">COUNT(D31:O31)</f>
        <v>12</v>
      </c>
    </row>
    <row r="32" customFormat="false" ht="15" hidden="false" customHeight="false" outlineLevel="0" collapsed="false">
      <c r="A32" s="14" t="s">
        <v>51</v>
      </c>
      <c r="B32" s="14" t="s">
        <v>17</v>
      </c>
      <c r="C32" s="14" t="s">
        <v>165</v>
      </c>
      <c r="D32" s="15" t="n">
        <v>8299.8</v>
      </c>
      <c r="E32" s="15" t="n">
        <v>8299.8</v>
      </c>
      <c r="F32" s="15" t="n">
        <v>8299.8</v>
      </c>
      <c r="G32" s="15" t="n">
        <v>8299.8</v>
      </c>
      <c r="H32" s="15" t="n">
        <v>8546.01</v>
      </c>
      <c r="I32" s="15" t="n">
        <v>8299.8</v>
      </c>
      <c r="J32" s="15" t="n">
        <v>9461.8</v>
      </c>
      <c r="K32" s="15" t="n">
        <v>8465.8</v>
      </c>
      <c r="L32" s="15" t="n">
        <v>8465.8</v>
      </c>
      <c r="M32" s="15" t="n">
        <v>8465.8</v>
      </c>
      <c r="N32" s="15" t="n">
        <v>8465.8</v>
      </c>
      <c r="O32" s="15" t="n">
        <v>8465.8</v>
      </c>
      <c r="P32" s="20" t="n">
        <f aca="false">SUM(D32:O32)</f>
        <v>101835.81</v>
      </c>
      <c r="Q32" s="14" t="n">
        <f aca="false">COUNT(D32:O32)</f>
        <v>12</v>
      </c>
    </row>
    <row r="33" customFormat="false" ht="15" hidden="false" customHeight="false" outlineLevel="0" collapsed="false">
      <c r="A33" s="14" t="s">
        <v>176</v>
      </c>
      <c r="B33" s="14" t="s">
        <v>17</v>
      </c>
      <c r="C33" s="14" t="s">
        <v>165</v>
      </c>
      <c r="D33" s="15" t="n">
        <v>8299.8</v>
      </c>
      <c r="E33" s="15" t="n">
        <v>8299.8</v>
      </c>
      <c r="F33" s="15" t="n">
        <v>8299.8</v>
      </c>
      <c r="G33" s="15" t="n">
        <v>8299.8</v>
      </c>
      <c r="H33" s="15" t="n">
        <v>8299.8</v>
      </c>
      <c r="I33" s="15" t="n">
        <v>8299.8</v>
      </c>
      <c r="J33" s="15" t="n">
        <v>9461.8</v>
      </c>
      <c r="K33" s="15" t="n">
        <v>8465.8</v>
      </c>
      <c r="L33" s="15" t="n">
        <v>8465.8</v>
      </c>
      <c r="M33" s="15" t="n">
        <v>8465.8</v>
      </c>
      <c r="N33" s="15" t="n">
        <v>8465.8</v>
      </c>
      <c r="O33" s="15" t="n">
        <v>8465.8</v>
      </c>
      <c r="P33" s="20" t="n">
        <f aca="false">SUM(D33:O33)</f>
        <v>101589.6</v>
      </c>
      <c r="Q33" s="14" t="n">
        <f aca="false">COUNT(D33:O33)</f>
        <v>12</v>
      </c>
    </row>
    <row r="34" customFormat="false" ht="15" hidden="false" customHeight="false" outlineLevel="0" collapsed="false">
      <c r="A34" s="14" t="s">
        <v>177</v>
      </c>
      <c r="B34" s="14" t="s">
        <v>17</v>
      </c>
      <c r="C34" s="14" t="s">
        <v>170</v>
      </c>
      <c r="D34" s="15" t="n">
        <v>8299.8</v>
      </c>
      <c r="E34" s="15" t="n">
        <v>8299.8</v>
      </c>
      <c r="F34" s="15" t="n">
        <v>8299.8</v>
      </c>
      <c r="G34" s="15" t="n">
        <v>8299.8</v>
      </c>
      <c r="H34" s="15" t="n">
        <v>8299.8</v>
      </c>
      <c r="I34" s="15" t="n">
        <v>8299.8</v>
      </c>
      <c r="J34" s="15" t="n">
        <v>9461.8</v>
      </c>
      <c r="K34" s="15" t="n">
        <v>8465.8</v>
      </c>
      <c r="L34" s="15" t="n">
        <v>8465.8</v>
      </c>
      <c r="M34" s="15" t="n">
        <v>8465.8</v>
      </c>
      <c r="N34" s="15" t="n">
        <v>8465.8</v>
      </c>
      <c r="O34" s="15" t="n">
        <v>8465.8</v>
      </c>
      <c r="P34" s="20" t="n">
        <f aca="false">SUM(D34:O34)</f>
        <v>101589.6</v>
      </c>
      <c r="Q34" s="14" t="n">
        <f aca="false">COUNT(D34:O34)</f>
        <v>12</v>
      </c>
    </row>
    <row r="35" customFormat="false" ht="15" hidden="false" customHeight="false" outlineLevel="0" collapsed="false">
      <c r="A35" s="14" t="s">
        <v>178</v>
      </c>
      <c r="B35" s="14" t="s">
        <v>17</v>
      </c>
      <c r="C35" s="14" t="s">
        <v>170</v>
      </c>
      <c r="D35" s="15" t="n">
        <v>8299.8</v>
      </c>
      <c r="E35" s="15" t="n">
        <v>8299.8</v>
      </c>
      <c r="F35" s="15" t="n">
        <v>8299.8</v>
      </c>
      <c r="G35" s="15" t="n">
        <v>8299.8</v>
      </c>
      <c r="H35" s="15" t="n">
        <v>8299.8</v>
      </c>
      <c r="I35" s="15" t="n">
        <v>8299.8</v>
      </c>
      <c r="J35" s="15" t="n">
        <v>9461.8</v>
      </c>
      <c r="K35" s="15" t="n">
        <v>8465.8</v>
      </c>
      <c r="L35" s="15" t="n">
        <v>8465.8</v>
      </c>
      <c r="M35" s="15" t="n">
        <v>8465.8</v>
      </c>
      <c r="N35" s="15" t="n">
        <v>8465.8</v>
      </c>
      <c r="O35" s="15" t="n">
        <v>8655</v>
      </c>
      <c r="P35" s="20" t="n">
        <f aca="false">SUM(D35:O35)</f>
        <v>101778.8</v>
      </c>
      <c r="Q35" s="14" t="n">
        <f aca="false">COUNT(D35:O35)</f>
        <v>12</v>
      </c>
    </row>
    <row r="36" customFormat="false" ht="15" hidden="false" customHeight="false" outlineLevel="0" collapsed="false">
      <c r="A36" s="14" t="s">
        <v>77</v>
      </c>
      <c r="B36" s="14" t="s">
        <v>17</v>
      </c>
      <c r="C36" s="14" t="s">
        <v>170</v>
      </c>
      <c r="D36" s="15" t="n">
        <v>8299.8</v>
      </c>
      <c r="E36" s="15" t="n">
        <v>8299.8</v>
      </c>
      <c r="F36" s="15" t="n">
        <v>8299.8</v>
      </c>
      <c r="G36" s="15" t="n">
        <v>8299.8</v>
      </c>
      <c r="H36" s="15" t="n">
        <v>8299.8</v>
      </c>
      <c r="I36" s="15" t="n">
        <v>8299.8</v>
      </c>
      <c r="J36" s="15" t="n">
        <v>9461.8</v>
      </c>
      <c r="K36" s="15" t="n">
        <v>8465.8</v>
      </c>
      <c r="L36" s="15" t="n">
        <v>8465.8</v>
      </c>
      <c r="M36" s="15" t="n">
        <v>8465.8</v>
      </c>
      <c r="N36" s="15" t="n">
        <v>8465.8</v>
      </c>
      <c r="O36" s="15" t="n">
        <v>8465.8</v>
      </c>
      <c r="P36" s="20" t="n">
        <f aca="false">SUM(D36:O36)</f>
        <v>101589.6</v>
      </c>
      <c r="Q36" s="14" t="n">
        <f aca="false">COUNT(D36:O36)</f>
        <v>12</v>
      </c>
    </row>
    <row r="37" customFormat="false" ht="15" hidden="false" customHeight="false" outlineLevel="0" collapsed="false">
      <c r="A37" s="14" t="s">
        <v>179</v>
      </c>
      <c r="B37" s="14" t="s">
        <v>60</v>
      </c>
      <c r="C37" s="14" t="s">
        <v>156</v>
      </c>
      <c r="D37" s="15" t="n">
        <v>8484.28</v>
      </c>
      <c r="E37" s="15" t="n">
        <v>6363.21</v>
      </c>
      <c r="F37" s="15" t="n">
        <v>6363.21</v>
      </c>
      <c r="G37" s="15" t="n">
        <v>8484.28</v>
      </c>
      <c r="H37" s="15" t="n">
        <v>8484.28</v>
      </c>
      <c r="I37" s="15" t="n">
        <v>6363.21</v>
      </c>
      <c r="J37" s="15" t="n">
        <v>7381.36</v>
      </c>
      <c r="K37" s="15" t="n">
        <v>8877.3</v>
      </c>
      <c r="L37" s="15" t="n">
        <v>8653.97</v>
      </c>
      <c r="M37" s="15" t="n">
        <v>7355.87</v>
      </c>
      <c r="N37" s="15" t="n">
        <v>7355.87</v>
      </c>
      <c r="O37" s="15" t="n">
        <v>8653.97</v>
      </c>
      <c r="P37" s="20" t="n">
        <f aca="false">SUM(D37:O37)</f>
        <v>92820.81</v>
      </c>
      <c r="Q37" s="14" t="n">
        <f aca="false">COUNT(D37:O37)</f>
        <v>12</v>
      </c>
    </row>
    <row r="38" customFormat="false" ht="15" hidden="false" customHeight="false" outlineLevel="0" collapsed="false">
      <c r="A38" s="14" t="s">
        <v>74</v>
      </c>
      <c r="B38" s="14" t="s">
        <v>60</v>
      </c>
      <c r="C38" s="14" t="s">
        <v>180</v>
      </c>
      <c r="D38" s="15" t="n">
        <v>6305.27</v>
      </c>
      <c r="E38" s="15" t="n">
        <v>4728.96</v>
      </c>
      <c r="F38" s="15" t="n">
        <v>4776.33</v>
      </c>
      <c r="G38" s="15" t="n">
        <v>6308.63</v>
      </c>
      <c r="H38" s="15" t="n">
        <v>6308.63</v>
      </c>
      <c r="I38" s="15" t="n">
        <v>5128.74</v>
      </c>
      <c r="J38" s="15" t="n">
        <v>5496.34</v>
      </c>
      <c r="K38" s="15" t="n">
        <v>6600.84</v>
      </c>
      <c r="L38" s="15" t="n">
        <v>6434.78</v>
      </c>
      <c r="M38" s="15" t="n">
        <v>6485.85</v>
      </c>
      <c r="N38" s="15" t="n">
        <v>6485.85</v>
      </c>
      <c r="O38" s="15" t="n">
        <v>5948.56</v>
      </c>
      <c r="P38" s="20" t="n">
        <f aca="false">SUM(D38:O38)</f>
        <v>71008.78</v>
      </c>
      <c r="Q38" s="14" t="n">
        <f aca="false">COUNT(D38:O38)</f>
        <v>12</v>
      </c>
    </row>
    <row r="39" customFormat="false" ht="15" hidden="false" customHeight="false" outlineLevel="0" collapsed="false">
      <c r="A39" s="14" t="s">
        <v>181</v>
      </c>
      <c r="B39" s="14" t="s">
        <v>60</v>
      </c>
      <c r="C39" s="14" t="s">
        <v>180</v>
      </c>
      <c r="D39" s="15" t="n">
        <v>6054.58</v>
      </c>
      <c r="E39" s="15" t="n">
        <v>6054.58</v>
      </c>
      <c r="F39" s="15" t="n">
        <v>6074.55</v>
      </c>
      <c r="G39" s="15" t="n">
        <v>4542.59</v>
      </c>
      <c r="H39" s="15" t="n">
        <v>4542.59</v>
      </c>
      <c r="I39" s="15" t="n">
        <v>6356.97</v>
      </c>
      <c r="J39" s="15" t="n">
        <v>6850.42</v>
      </c>
      <c r="K39" s="15" t="n">
        <v>5251.26</v>
      </c>
      <c r="L39" s="15" t="n">
        <v>5251.26</v>
      </c>
      <c r="M39" s="15" t="n">
        <v>6177.95</v>
      </c>
      <c r="N39" s="15" t="n">
        <v>6177.95</v>
      </c>
      <c r="O39" s="15" t="n">
        <v>5568.63</v>
      </c>
      <c r="P39" s="20" t="n">
        <f aca="false">SUM(D39:O39)</f>
        <v>68903.33</v>
      </c>
      <c r="Q39" s="14" t="n">
        <f aca="false">COUNT(D39:O39)</f>
        <v>12</v>
      </c>
    </row>
    <row r="40" customFormat="false" ht="15" hidden="false" customHeight="false" outlineLevel="0" collapsed="false">
      <c r="A40" s="14" t="s">
        <v>61</v>
      </c>
      <c r="B40" s="14" t="s">
        <v>60</v>
      </c>
      <c r="C40" s="14" t="s">
        <v>180</v>
      </c>
      <c r="D40" s="15" t="n">
        <v>4341.43</v>
      </c>
      <c r="E40" s="15" t="n">
        <v>5788.57</v>
      </c>
      <c r="F40" s="15" t="n">
        <v>5877.05</v>
      </c>
      <c r="G40" s="15" t="n">
        <v>5789.45</v>
      </c>
      <c r="H40" s="15" t="n">
        <v>5864.45</v>
      </c>
      <c r="I40" s="15" t="n">
        <v>4453.17</v>
      </c>
      <c r="J40" s="15" t="n">
        <v>5068</v>
      </c>
      <c r="K40" s="15" t="n">
        <v>6057.64</v>
      </c>
      <c r="L40" s="15" t="n">
        <v>5905.24</v>
      </c>
      <c r="M40" s="15" t="n">
        <v>5094.45</v>
      </c>
      <c r="N40" s="15" t="n">
        <v>5019.45</v>
      </c>
      <c r="O40" s="15" t="n">
        <v>6088.07</v>
      </c>
      <c r="P40" s="20" t="n">
        <f aca="false">SUM(D40:O40)</f>
        <v>65346.97</v>
      </c>
      <c r="Q40" s="14" t="n">
        <f aca="false">COUNT(D40:O40)</f>
        <v>12</v>
      </c>
    </row>
    <row r="41" customFormat="false" ht="15" hidden="false" customHeight="false" outlineLevel="0" collapsed="false">
      <c r="A41" s="14" t="s">
        <v>70</v>
      </c>
      <c r="B41" s="14" t="s">
        <v>60</v>
      </c>
      <c r="C41" s="14" t="s">
        <v>182</v>
      </c>
      <c r="D41" s="15" t="n">
        <v>5607.65</v>
      </c>
      <c r="E41" s="15" t="n">
        <v>4205.74</v>
      </c>
      <c r="F41" s="15" t="n">
        <v>4205.74</v>
      </c>
      <c r="G41" s="15" t="n">
        <v>5607.65</v>
      </c>
      <c r="H41" s="15" t="n">
        <v>5607.65</v>
      </c>
      <c r="I41" s="15" t="n">
        <v>4205.74</v>
      </c>
      <c r="J41" s="15" t="n">
        <v>4878.63</v>
      </c>
      <c r="K41" s="15" t="n">
        <v>5867.41</v>
      </c>
      <c r="L41" s="15" t="n">
        <v>5719.8</v>
      </c>
      <c r="M41" s="15" t="n">
        <v>4861.83</v>
      </c>
      <c r="N41" s="15" t="n">
        <v>4861.83</v>
      </c>
      <c r="O41" s="15" t="n">
        <v>5719.8</v>
      </c>
      <c r="P41" s="20" t="n">
        <f aca="false">SUM(D41:O41)</f>
        <v>61349.47</v>
      </c>
      <c r="Q41" s="14" t="n">
        <f aca="false">COUNT(D41:O41)</f>
        <v>12</v>
      </c>
    </row>
    <row r="42" customFormat="false" ht="15" hidden="false" customHeight="false" outlineLevel="0" collapsed="false">
      <c r="A42" s="14" t="s">
        <v>183</v>
      </c>
      <c r="B42" s="14" t="s">
        <v>60</v>
      </c>
      <c r="C42" s="14" t="s">
        <v>180</v>
      </c>
      <c r="D42" s="15" t="n">
        <v>5607.65</v>
      </c>
      <c r="E42" s="15" t="n">
        <v>4205.74</v>
      </c>
      <c r="F42" s="15" t="n">
        <v>4205.74</v>
      </c>
      <c r="G42" s="15" t="n">
        <v>5607.65</v>
      </c>
      <c r="H42" s="15" t="n">
        <v>5607.65</v>
      </c>
      <c r="I42" s="15" t="n">
        <v>4205.74</v>
      </c>
      <c r="J42" s="15" t="n">
        <v>4878.63</v>
      </c>
      <c r="K42" s="15" t="n">
        <v>5867.41</v>
      </c>
      <c r="L42" s="15" t="n">
        <v>5719.8</v>
      </c>
      <c r="M42" s="15" t="n">
        <v>4861.83</v>
      </c>
      <c r="N42" s="15" t="n">
        <v>4861.83</v>
      </c>
      <c r="O42" s="15" t="n">
        <v>5719.8</v>
      </c>
      <c r="P42" s="20" t="n">
        <f aca="false">SUM(D42:O42)</f>
        <v>61349.47</v>
      </c>
      <c r="Q42" s="14" t="n">
        <f aca="false">COUNT(D42:O42)</f>
        <v>12</v>
      </c>
    </row>
    <row r="43" customFormat="false" ht="15" hidden="false" customHeight="false" outlineLevel="0" collapsed="false">
      <c r="A43" s="14" t="s">
        <v>184</v>
      </c>
      <c r="B43" s="14" t="s">
        <v>60</v>
      </c>
      <c r="C43" s="14" t="s">
        <v>182</v>
      </c>
      <c r="D43" s="15" t="n">
        <v>5607.65</v>
      </c>
      <c r="E43" s="15" t="n">
        <v>4205.74</v>
      </c>
      <c r="F43" s="15" t="n">
        <v>4205.74</v>
      </c>
      <c r="G43" s="15" t="n">
        <v>5607.65</v>
      </c>
      <c r="H43" s="15" t="n">
        <v>5607.65</v>
      </c>
      <c r="I43" s="15" t="n">
        <v>5607.65</v>
      </c>
      <c r="J43" s="15" t="n">
        <v>6336.62</v>
      </c>
      <c r="K43" s="15" t="n">
        <v>4861.83</v>
      </c>
      <c r="L43" s="15" t="n">
        <v>4861.83</v>
      </c>
      <c r="M43" s="15" t="n">
        <v>5719.8</v>
      </c>
      <c r="N43" s="15" t="n">
        <v>5719.8</v>
      </c>
      <c r="O43" s="15" t="n">
        <v>4861.83</v>
      </c>
      <c r="P43" s="20" t="n">
        <f aca="false">SUM(D43:O43)</f>
        <v>63203.79</v>
      </c>
      <c r="Q43" s="14" t="n">
        <f aca="false">COUNT(D43:O43)</f>
        <v>12</v>
      </c>
    </row>
    <row r="44" customFormat="false" ht="15" hidden="false" customHeight="false" outlineLevel="0" collapsed="false">
      <c r="A44" s="14" t="s">
        <v>185</v>
      </c>
      <c r="B44" s="14" t="s">
        <v>60</v>
      </c>
      <c r="C44" s="14" t="s">
        <v>182</v>
      </c>
      <c r="D44" s="15" t="n">
        <v>4205.74</v>
      </c>
      <c r="E44" s="15" t="n">
        <v>5607.65</v>
      </c>
      <c r="F44" s="15" t="n">
        <v>5607.65</v>
      </c>
      <c r="G44" s="15" t="n">
        <v>4205.74</v>
      </c>
      <c r="H44" s="15" t="n">
        <v>4205.74</v>
      </c>
      <c r="I44" s="15" t="n">
        <v>5607.65</v>
      </c>
      <c r="J44" s="15" t="n">
        <v>6308.58</v>
      </c>
      <c r="K44" s="15" t="n">
        <v>4861.83</v>
      </c>
      <c r="L44" s="15" t="n">
        <v>4861.83</v>
      </c>
      <c r="M44" s="15" t="n">
        <v>5719.8</v>
      </c>
      <c r="N44" s="15" t="n">
        <v>5719.8</v>
      </c>
      <c r="O44" s="15" t="n">
        <v>5719.8</v>
      </c>
      <c r="P44" s="20" t="n">
        <f aca="false">SUM(D44:O44)</f>
        <v>62631.81</v>
      </c>
      <c r="Q44" s="14" t="n">
        <f aca="false">COUNT(D44:O44)</f>
        <v>12</v>
      </c>
    </row>
    <row r="45" customFormat="false" ht="15" hidden="false" customHeight="false" outlineLevel="0" collapsed="false">
      <c r="A45" s="14" t="s">
        <v>186</v>
      </c>
      <c r="B45" s="14" t="s">
        <v>60</v>
      </c>
      <c r="C45" s="14" t="s">
        <v>180</v>
      </c>
      <c r="D45" s="15" t="n">
        <v>4205.74</v>
      </c>
      <c r="E45" s="15" t="n">
        <v>5607.65</v>
      </c>
      <c r="F45" s="15" t="n">
        <v>5607.65</v>
      </c>
      <c r="G45" s="15" t="n">
        <v>4205.74</v>
      </c>
      <c r="H45" s="15" t="n">
        <v>4205.74</v>
      </c>
      <c r="I45" s="15" t="n">
        <v>5607.65</v>
      </c>
      <c r="J45" s="15" t="n">
        <v>6308.58</v>
      </c>
      <c r="K45" s="15" t="n">
        <v>4861.83</v>
      </c>
      <c r="L45" s="15" t="n">
        <v>4861.83</v>
      </c>
      <c r="M45" s="15" t="n">
        <v>5719.8</v>
      </c>
      <c r="N45" s="15" t="n">
        <v>5719.8</v>
      </c>
      <c r="O45" s="15" t="n">
        <v>4861.83</v>
      </c>
      <c r="P45" s="20" t="n">
        <f aca="false">SUM(D45:O45)</f>
        <v>61773.84</v>
      </c>
      <c r="Q45" s="14" t="n">
        <f aca="false">COUNT(D45:O45)</f>
        <v>12</v>
      </c>
    </row>
    <row r="46" customFormat="false" ht="15" hidden="false" customHeight="false" outlineLevel="0" collapsed="false">
      <c r="A46" s="14" t="s">
        <v>68</v>
      </c>
      <c r="B46" s="14" t="s">
        <v>30</v>
      </c>
      <c r="C46" s="14" t="s">
        <v>180</v>
      </c>
      <c r="D46" s="15" t="n">
        <v>6054.58</v>
      </c>
      <c r="E46" s="15" t="n">
        <v>6054.58</v>
      </c>
      <c r="F46" s="15" t="n">
        <v>6086.94</v>
      </c>
      <c r="G46" s="15" t="n">
        <v>6056.78</v>
      </c>
      <c r="H46" s="15" t="n">
        <v>4542.59</v>
      </c>
      <c r="I46" s="15" t="n">
        <v>4842.33</v>
      </c>
      <c r="J46" s="15" t="n">
        <v>5921.06</v>
      </c>
      <c r="K46" s="15" t="n">
        <v>6177.95</v>
      </c>
      <c r="L46" s="15" t="n">
        <v>6477.95</v>
      </c>
      <c r="M46" s="15" t="n">
        <v>6177.95</v>
      </c>
      <c r="N46" s="15" t="n">
        <v>6177.95</v>
      </c>
      <c r="O46" s="15" t="n">
        <v>6484.19</v>
      </c>
      <c r="P46" s="20" t="n">
        <f aca="false">SUM(D46:O46)</f>
        <v>71054.85</v>
      </c>
      <c r="Q46" s="14" t="n">
        <f aca="false">COUNT(D46:O46)</f>
        <v>12</v>
      </c>
    </row>
    <row r="47" customFormat="false" ht="15" hidden="false" customHeight="false" outlineLevel="0" collapsed="false">
      <c r="A47" s="14" t="s">
        <v>187</v>
      </c>
      <c r="B47" s="14" t="s">
        <v>30</v>
      </c>
      <c r="C47" s="14" t="s">
        <v>180</v>
      </c>
      <c r="D47" s="15" t="n">
        <v>5607.65</v>
      </c>
      <c r="E47" s="15" t="n">
        <v>5607.65</v>
      </c>
      <c r="F47" s="15" t="n">
        <v>5607.65</v>
      </c>
      <c r="G47" s="15" t="n">
        <v>5607.65</v>
      </c>
      <c r="H47" s="15" t="n">
        <v>5607.65</v>
      </c>
      <c r="I47" s="15" t="n">
        <v>5607.65</v>
      </c>
      <c r="J47" s="15" t="n">
        <v>6392.7</v>
      </c>
      <c r="K47" s="15" t="n">
        <v>4861.83</v>
      </c>
      <c r="L47" s="15" t="n">
        <v>4931.83</v>
      </c>
      <c r="M47" s="15" t="n">
        <v>4861.83</v>
      </c>
      <c r="N47" s="15" t="n">
        <v>5789.8</v>
      </c>
      <c r="O47" s="15" t="n">
        <v>5719.8</v>
      </c>
      <c r="P47" s="20" t="n">
        <f aca="false">SUM(D47:O47)</f>
        <v>66203.69</v>
      </c>
      <c r="Q47" s="14" t="n">
        <f aca="false">COUNT(D47:O47)</f>
        <v>12</v>
      </c>
    </row>
    <row r="48" customFormat="false" ht="15" hidden="false" customHeight="false" outlineLevel="0" collapsed="false">
      <c r="A48" s="14" t="s">
        <v>63</v>
      </c>
      <c r="B48" s="14" t="s">
        <v>30</v>
      </c>
      <c r="C48" s="14" t="s">
        <v>182</v>
      </c>
      <c r="D48" s="15" t="n">
        <v>5607.65</v>
      </c>
      <c r="E48" s="15" t="n">
        <v>5607.65</v>
      </c>
      <c r="F48" s="15" t="n">
        <v>5607.65</v>
      </c>
      <c r="G48" s="15" t="n">
        <v>5607.65</v>
      </c>
      <c r="H48" s="15" t="n">
        <v>4205.74</v>
      </c>
      <c r="I48" s="15" t="n">
        <v>4205.74</v>
      </c>
      <c r="J48" s="15" t="n">
        <v>4906.67</v>
      </c>
      <c r="K48" s="15" t="n">
        <v>5719.8</v>
      </c>
      <c r="L48" s="15" t="n">
        <v>5719.8</v>
      </c>
      <c r="M48" s="15" t="n">
        <v>5719.8</v>
      </c>
      <c r="N48" s="15" t="n">
        <v>5719.8</v>
      </c>
      <c r="O48" s="15" t="n">
        <v>5719.8</v>
      </c>
      <c r="P48" s="20" t="n">
        <f aca="false">SUM(D48:O48)</f>
        <v>64347.75</v>
      </c>
      <c r="Q48" s="14" t="n">
        <f aca="false">COUNT(D48:O48)</f>
        <v>12</v>
      </c>
    </row>
    <row r="49" customFormat="false" ht="15" hidden="false" customHeight="false" outlineLevel="0" collapsed="false">
      <c r="A49" s="14" t="s">
        <v>34</v>
      </c>
      <c r="B49" s="14" t="s">
        <v>30</v>
      </c>
      <c r="C49" s="14" t="s">
        <v>180</v>
      </c>
      <c r="D49" s="15" t="n">
        <v>5607.65</v>
      </c>
      <c r="E49" s="15" t="n">
        <v>5607.65</v>
      </c>
      <c r="F49" s="15" t="n">
        <v>5607.65</v>
      </c>
      <c r="G49" s="15" t="n">
        <v>5607.65</v>
      </c>
      <c r="H49" s="15" t="n">
        <v>4205.74</v>
      </c>
      <c r="I49" s="15" t="n">
        <v>4205.74</v>
      </c>
      <c r="J49" s="15" t="n">
        <v>4906.67</v>
      </c>
      <c r="K49" s="15" t="n">
        <v>5719.8</v>
      </c>
      <c r="L49" s="15" t="n">
        <v>5719.8</v>
      </c>
      <c r="M49" s="15" t="n">
        <v>5719.8</v>
      </c>
      <c r="N49" s="15" t="n">
        <v>4861.83</v>
      </c>
      <c r="O49" s="15" t="n">
        <v>4861.83</v>
      </c>
      <c r="P49" s="20" t="n">
        <f aca="false">SUM(D49:O49)</f>
        <v>62631.81</v>
      </c>
      <c r="Q49" s="14" t="n">
        <f aca="false">COUNT(D49:O49)</f>
        <v>12</v>
      </c>
    </row>
    <row r="50" customFormat="false" ht="15" hidden="false" customHeight="false" outlineLevel="0" collapsed="false">
      <c r="A50" s="14" t="s">
        <v>188</v>
      </c>
      <c r="B50" s="14" t="s">
        <v>30</v>
      </c>
      <c r="C50" s="14" t="s">
        <v>180</v>
      </c>
      <c r="D50" s="15" t="n">
        <v>5607.65</v>
      </c>
      <c r="E50" s="15" t="n">
        <v>5607.65</v>
      </c>
      <c r="F50" s="15" t="n">
        <v>5607.65</v>
      </c>
      <c r="G50" s="15" t="n">
        <v>5607.65</v>
      </c>
      <c r="H50" s="15" t="n">
        <v>4205.74</v>
      </c>
      <c r="I50" s="15" t="n">
        <v>4205.74</v>
      </c>
      <c r="J50" s="15" t="n">
        <v>4906.67</v>
      </c>
      <c r="K50" s="15" t="n">
        <v>5719.8</v>
      </c>
      <c r="L50" s="15" t="n">
        <v>6219.8</v>
      </c>
      <c r="M50" s="15" t="n">
        <v>5719.8</v>
      </c>
      <c r="N50" s="15" t="n">
        <v>4861.83</v>
      </c>
      <c r="O50" s="15" t="n">
        <v>4861.83</v>
      </c>
      <c r="P50" s="20" t="n">
        <f aca="false">SUM(D50:O50)</f>
        <v>63131.81</v>
      </c>
      <c r="Q50" s="14" t="n">
        <f aca="false">COUNT(D50:O50)</f>
        <v>12</v>
      </c>
    </row>
    <row r="51" customFormat="false" ht="15" hidden="false" customHeight="false" outlineLevel="0" collapsed="false">
      <c r="A51" s="14" t="s">
        <v>62</v>
      </c>
      <c r="B51" s="14" t="s">
        <v>30</v>
      </c>
      <c r="C51" s="14" t="s">
        <v>180</v>
      </c>
      <c r="D51" s="15" t="n">
        <v>4205.74</v>
      </c>
      <c r="E51" s="15" t="n">
        <v>4205.74</v>
      </c>
      <c r="F51" s="15" t="n">
        <v>4205.74</v>
      </c>
      <c r="G51" s="15" t="n">
        <v>4205.74</v>
      </c>
      <c r="H51" s="15" t="n">
        <v>5607.65</v>
      </c>
      <c r="I51" s="15" t="n">
        <v>5607.65</v>
      </c>
      <c r="J51" s="15" t="n">
        <v>6280.54</v>
      </c>
      <c r="K51" s="15" t="n">
        <v>5719.8</v>
      </c>
      <c r="L51" s="15" t="n">
        <v>5819.8</v>
      </c>
      <c r="M51" s="15" t="n">
        <v>5719.8</v>
      </c>
      <c r="N51" s="15" t="n">
        <v>4861.83</v>
      </c>
      <c r="O51" s="15" t="n">
        <v>4861.83</v>
      </c>
      <c r="P51" s="20" t="n">
        <f aca="false">SUM(D51:O51)</f>
        <v>61301.86</v>
      </c>
      <c r="Q51" s="14" t="n">
        <f aca="false">COUNT(D51:O51)</f>
        <v>12</v>
      </c>
    </row>
    <row r="52" customFormat="false" ht="15" hidden="false" customHeight="false" outlineLevel="0" collapsed="false">
      <c r="A52" s="14" t="s">
        <v>189</v>
      </c>
      <c r="B52" s="14" t="s">
        <v>30</v>
      </c>
      <c r="C52" s="14" t="s">
        <v>180</v>
      </c>
      <c r="D52" s="15" t="n">
        <v>4205.74</v>
      </c>
      <c r="E52" s="15" t="n">
        <v>4205.74</v>
      </c>
      <c r="F52" s="15" t="n">
        <v>4205.74</v>
      </c>
      <c r="G52" s="15" t="n">
        <v>4205.74</v>
      </c>
      <c r="H52" s="15" t="n">
        <v>5607.65</v>
      </c>
      <c r="I52" s="15" t="n">
        <v>5607.65</v>
      </c>
      <c r="J52" s="15" t="n">
        <v>6280.54</v>
      </c>
      <c r="K52" s="15" t="n">
        <v>5719.8</v>
      </c>
      <c r="L52" s="15" t="n">
        <v>5719.8</v>
      </c>
      <c r="M52" s="15" t="n">
        <v>5719.8</v>
      </c>
      <c r="N52" s="15" t="n">
        <v>4861.83</v>
      </c>
      <c r="O52" s="15" t="n">
        <v>4861.83</v>
      </c>
      <c r="P52" s="20" t="n">
        <f aca="false">SUM(D52:O52)</f>
        <v>61201.86</v>
      </c>
      <c r="Q52" s="14" t="n">
        <f aca="false">COUNT(D52:O52)</f>
        <v>12</v>
      </c>
    </row>
    <row r="53" customFormat="false" ht="15" hidden="false" customHeight="false" outlineLevel="0" collapsed="false">
      <c r="A53" s="14" t="s">
        <v>190</v>
      </c>
      <c r="B53" s="14" t="s">
        <v>30</v>
      </c>
      <c r="C53" s="14" t="s">
        <v>182</v>
      </c>
      <c r="D53" s="15" t="n">
        <v>4205.74</v>
      </c>
      <c r="E53" s="15" t="n">
        <v>4205.74</v>
      </c>
      <c r="F53" s="15" t="n">
        <v>4205.74</v>
      </c>
      <c r="G53" s="15" t="n">
        <v>4205.74</v>
      </c>
      <c r="H53" s="15" t="n">
        <v>5607.65</v>
      </c>
      <c r="I53" s="15" t="n">
        <v>5607.65</v>
      </c>
      <c r="J53" s="15" t="n">
        <v>6280.54</v>
      </c>
      <c r="K53" s="15" t="n">
        <v>4861.83</v>
      </c>
      <c r="L53" s="15" t="n">
        <v>4861.83</v>
      </c>
      <c r="M53" s="15" t="n">
        <v>4861.83</v>
      </c>
      <c r="N53" s="15" t="n">
        <v>5719.8</v>
      </c>
      <c r="O53" s="15" t="n">
        <v>5719.8</v>
      </c>
      <c r="P53" s="20" t="n">
        <f aca="false">SUM(D53:O53)</f>
        <v>60343.89</v>
      </c>
      <c r="Q53" s="14" t="n">
        <f aca="false">COUNT(D53:O53)</f>
        <v>12</v>
      </c>
    </row>
    <row r="54" customFormat="false" ht="15" hidden="false" customHeight="false" outlineLevel="0" collapsed="false">
      <c r="A54" s="14" t="s">
        <v>32</v>
      </c>
      <c r="B54" s="14" t="s">
        <v>30</v>
      </c>
      <c r="C54" s="14" t="s">
        <v>191</v>
      </c>
      <c r="D54" s="15" t="n">
        <v>4205.74</v>
      </c>
      <c r="E54" s="15" t="n">
        <v>4205.74</v>
      </c>
      <c r="F54" s="15" t="n">
        <v>4205.74</v>
      </c>
      <c r="G54" s="15" t="n">
        <v>4205.74</v>
      </c>
      <c r="H54" s="15" t="n">
        <v>4205.74</v>
      </c>
      <c r="I54" s="15" t="n">
        <v>4205.74</v>
      </c>
      <c r="J54" s="15" t="n">
        <v>4794.51</v>
      </c>
      <c r="K54" s="15" t="n">
        <v>4289.85</v>
      </c>
      <c r="L54" s="15" t="n">
        <v>4289.85</v>
      </c>
      <c r="M54" s="15" t="n">
        <v>4289.85</v>
      </c>
      <c r="N54" s="15" t="n">
        <v>4289.85</v>
      </c>
      <c r="O54" s="15" t="n">
        <v>4289.85</v>
      </c>
      <c r="P54" s="20" t="n">
        <f aca="false">SUM(D54:O54)</f>
        <v>51478.2</v>
      </c>
      <c r="Q54" s="14" t="n">
        <f aca="false">COUNT(D54:O54)</f>
        <v>12</v>
      </c>
    </row>
    <row r="55" customFormat="false" ht="15" hidden="false" customHeight="false" outlineLevel="0" collapsed="false">
      <c r="A55" s="14" t="s">
        <v>10</v>
      </c>
      <c r="B55" s="14" t="s">
        <v>11</v>
      </c>
      <c r="C55" s="14" t="s">
        <v>182</v>
      </c>
      <c r="D55" s="15" t="n">
        <v>5607.65</v>
      </c>
      <c r="E55" s="15" t="n">
        <v>5607.65</v>
      </c>
      <c r="F55" s="15" t="n">
        <v>5607.65</v>
      </c>
      <c r="G55" s="15" t="n">
        <v>5607.65</v>
      </c>
      <c r="H55" s="15" t="n">
        <v>5607.65</v>
      </c>
      <c r="I55" s="15" t="n">
        <v>5607.65</v>
      </c>
      <c r="J55" s="15" t="n">
        <v>6392.7</v>
      </c>
      <c r="K55" s="15" t="n">
        <v>5719.8</v>
      </c>
      <c r="L55" s="15" t="n">
        <v>5719.8</v>
      </c>
      <c r="M55" s="15" t="n">
        <v>5719.8</v>
      </c>
      <c r="N55" s="15" t="n">
        <v>6334.94</v>
      </c>
      <c r="O55" s="15" t="n">
        <v>5719.8</v>
      </c>
      <c r="P55" s="20" t="n">
        <f aca="false">SUM(D55:O55)</f>
        <v>69252.74</v>
      </c>
      <c r="Q55" s="14" t="n">
        <f aca="false">COUNT(D55:O55)</f>
        <v>12</v>
      </c>
    </row>
    <row r="56" customFormat="false" ht="15" hidden="false" customHeight="false" outlineLevel="0" collapsed="false">
      <c r="A56" s="14" t="s">
        <v>192</v>
      </c>
      <c r="B56" s="14" t="s">
        <v>11</v>
      </c>
      <c r="C56" s="14" t="s">
        <v>182</v>
      </c>
      <c r="D56" s="15" t="n">
        <v>5607.65</v>
      </c>
      <c r="E56" s="15" t="n">
        <v>5607.65</v>
      </c>
      <c r="F56" s="15" t="n">
        <v>5607.65</v>
      </c>
      <c r="G56" s="15" t="n">
        <v>5607.65</v>
      </c>
      <c r="H56" s="15" t="n">
        <v>5607.65</v>
      </c>
      <c r="I56" s="15" t="n">
        <v>5857.65</v>
      </c>
      <c r="J56" s="15" t="n">
        <v>6392.7</v>
      </c>
      <c r="K56" s="15" t="n">
        <v>5719.8</v>
      </c>
      <c r="L56" s="15" t="n">
        <v>6319.8</v>
      </c>
      <c r="M56" s="15" t="n">
        <v>5719.8</v>
      </c>
      <c r="N56" s="15" t="n">
        <v>6054.8</v>
      </c>
      <c r="O56" s="15" t="n">
        <v>5719.8</v>
      </c>
      <c r="P56" s="20" t="n">
        <f aca="false">SUM(D56:O56)</f>
        <v>69822.6</v>
      </c>
      <c r="Q56" s="14" t="n">
        <f aca="false">COUNT(D56:O56)</f>
        <v>12</v>
      </c>
    </row>
    <row r="57" customFormat="false" ht="15" hidden="false" customHeight="false" outlineLevel="0" collapsed="false">
      <c r="A57" s="14" t="s">
        <v>193</v>
      </c>
      <c r="B57" s="14" t="s">
        <v>11</v>
      </c>
      <c r="C57" s="14" t="s">
        <v>180</v>
      </c>
      <c r="D57" s="15" t="n">
        <v>5607.65</v>
      </c>
      <c r="E57" s="15" t="n">
        <v>5607.65</v>
      </c>
      <c r="F57" s="15" t="n">
        <v>5607.65</v>
      </c>
      <c r="G57" s="15" t="n">
        <v>5607.65</v>
      </c>
      <c r="H57" s="15" t="n">
        <v>5607.65</v>
      </c>
      <c r="I57" s="15" t="n">
        <v>5607.65</v>
      </c>
      <c r="J57" s="15" t="n">
        <v>6392.7</v>
      </c>
      <c r="K57" s="15" t="n">
        <v>5719.8</v>
      </c>
      <c r="L57" s="15" t="n">
        <v>5719.8</v>
      </c>
      <c r="M57" s="15" t="n">
        <v>5719.8</v>
      </c>
      <c r="N57" s="15" t="n">
        <v>5719.8</v>
      </c>
      <c r="O57" s="15" t="n">
        <v>5719.8</v>
      </c>
      <c r="P57" s="20" t="n">
        <f aca="false">SUM(D57:O57)</f>
        <v>68637.6</v>
      </c>
      <c r="Q57" s="14" t="n">
        <f aca="false">COUNT(D57:O57)</f>
        <v>12</v>
      </c>
    </row>
    <row r="58" customFormat="false" ht="15" hidden="false" customHeight="false" outlineLevel="0" collapsed="false">
      <c r="A58" s="14" t="s">
        <v>57</v>
      </c>
      <c r="B58" s="14" t="s">
        <v>11</v>
      </c>
      <c r="C58" s="14" t="s">
        <v>194</v>
      </c>
      <c r="D58" s="15" t="n">
        <v>2771.8</v>
      </c>
      <c r="E58" s="15" t="n">
        <v>1920.43</v>
      </c>
      <c r="F58" s="15" t="n">
        <v>2132.58</v>
      </c>
      <c r="G58" s="15" t="n">
        <v>2132.58</v>
      </c>
      <c r="H58" s="15" t="n">
        <v>1493.36</v>
      </c>
      <c r="I58" s="15" t="n">
        <v>1920.43</v>
      </c>
      <c r="J58" s="15" t="n">
        <v>2285.6</v>
      </c>
      <c r="K58" s="15" t="n">
        <v>1523.22</v>
      </c>
      <c r="L58" s="15" t="n">
        <v>652</v>
      </c>
      <c r="M58" s="15" t="n">
        <v>1739.61</v>
      </c>
      <c r="N58" s="15" t="n">
        <v>1520.39</v>
      </c>
      <c r="O58" s="15"/>
      <c r="P58" s="20" t="n">
        <f aca="false">SUM(D58:O58)</f>
        <v>20092</v>
      </c>
      <c r="Q58" s="14" t="n">
        <f aca="false">COUNT(D58:O58)</f>
        <v>11</v>
      </c>
    </row>
    <row r="59" customFormat="false" ht="15" hidden="false" customHeight="false" outlineLevel="0" collapsed="false">
      <c r="A59" s="14" t="s">
        <v>55</v>
      </c>
      <c r="B59" s="14" t="s">
        <v>11</v>
      </c>
      <c r="C59" s="14" t="s">
        <v>194</v>
      </c>
      <c r="D59" s="15" t="n">
        <v>1278.44</v>
      </c>
      <c r="E59" s="15" t="n">
        <v>1278.44</v>
      </c>
      <c r="F59" s="15" t="n">
        <v>851.37</v>
      </c>
      <c r="G59" s="15" t="n">
        <v>851.37</v>
      </c>
      <c r="H59" s="15" t="n">
        <v>851.37</v>
      </c>
      <c r="I59" s="15" t="n">
        <v>1278.44</v>
      </c>
      <c r="J59" s="15" t="n">
        <v>1406.23</v>
      </c>
      <c r="K59" s="15" t="n">
        <v>868.39</v>
      </c>
      <c r="L59" s="15" t="n">
        <v>868.39</v>
      </c>
      <c r="M59" s="15" t="n">
        <v>868.39</v>
      </c>
      <c r="N59" s="15" t="n">
        <v>2438.73</v>
      </c>
      <c r="O59" s="15"/>
      <c r="P59" s="20" t="n">
        <f aca="false">SUM(D59:O59)</f>
        <v>12839.56</v>
      </c>
      <c r="Q59" s="14" t="n">
        <f aca="false">COUNT(D59:O59)</f>
        <v>11</v>
      </c>
    </row>
    <row r="61" customFormat="false" ht="15" hidden="false" customHeight="true" outlineLevel="0" collapsed="false">
      <c r="A61" s="2" t="s">
        <v>195</v>
      </c>
      <c r="B61" s="2"/>
      <c r="C61" s="2"/>
      <c r="D61" s="2"/>
      <c r="E61" s="2"/>
      <c r="F61" s="2"/>
      <c r="G61" s="2"/>
      <c r="H61" s="2"/>
      <c r="I61" s="2"/>
      <c r="J61" s="2"/>
      <c r="K61" s="2"/>
      <c r="L61" s="2"/>
      <c r="M61" s="2"/>
      <c r="N61" s="2"/>
      <c r="O61" s="2"/>
      <c r="P61" s="2"/>
      <c r="Q61" s="2"/>
    </row>
    <row r="62" customFormat="false" ht="15" hidden="false" customHeight="false" outlineLevel="0" collapsed="false">
      <c r="A62" s="2"/>
      <c r="B62" s="2"/>
      <c r="C62" s="2"/>
      <c r="D62" s="2"/>
      <c r="E62" s="2"/>
      <c r="F62" s="2"/>
      <c r="G62" s="2"/>
      <c r="H62" s="2"/>
      <c r="I62" s="2"/>
      <c r="J62" s="2"/>
      <c r="K62" s="2"/>
      <c r="L62" s="2"/>
      <c r="M62" s="2"/>
      <c r="N62" s="2"/>
      <c r="O62" s="2"/>
      <c r="P62" s="2"/>
      <c r="Q62" s="2"/>
    </row>
    <row r="63" customFormat="false" ht="15" hidden="false" customHeight="false" outlineLevel="0" collapsed="false">
      <c r="A63" s="2"/>
      <c r="B63" s="2"/>
      <c r="C63" s="2"/>
      <c r="D63" s="2"/>
      <c r="E63" s="2"/>
      <c r="F63" s="2"/>
      <c r="G63" s="2"/>
      <c r="H63" s="2"/>
      <c r="I63" s="2"/>
      <c r="J63" s="2"/>
      <c r="K63" s="2"/>
      <c r="L63" s="2"/>
      <c r="M63" s="2"/>
      <c r="N63" s="2"/>
      <c r="O63" s="2"/>
      <c r="P63" s="2"/>
      <c r="Q63" s="2"/>
    </row>
  </sheetData>
  <mergeCells count="2">
    <mergeCell ref="A2:R4"/>
    <mergeCell ref="A61:Q63"/>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T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17" min="2" style="0" width="7"/>
    <col collapsed="false" customWidth="true" hidden="false" outlineLevel="0" max="18" min="18" style="0" width="22"/>
  </cols>
  <sheetData>
    <row r="1" customFormat="false" ht="16.15" hidden="false" customHeight="false" outlineLevel="0" collapsed="false">
      <c r="A1" s="1" t="s">
        <v>196</v>
      </c>
    </row>
    <row r="2" customFormat="false" ht="15" hidden="false" customHeight="true" outlineLevel="0" collapsed="false">
      <c r="A2" s="2" t="s">
        <v>197</v>
      </c>
      <c r="B2" s="2"/>
      <c r="C2" s="2"/>
      <c r="D2" s="2"/>
      <c r="E2" s="2"/>
      <c r="F2" s="2"/>
      <c r="G2" s="2"/>
      <c r="H2" s="2"/>
      <c r="I2" s="2"/>
      <c r="J2" s="2"/>
      <c r="K2" s="2"/>
      <c r="L2" s="2"/>
      <c r="M2" s="2"/>
      <c r="N2" s="2"/>
      <c r="O2" s="2"/>
      <c r="P2" s="2"/>
      <c r="Q2" s="2"/>
      <c r="R2" s="2"/>
      <c r="S2" s="2"/>
      <c r="T2" s="2"/>
    </row>
    <row r="3" customFormat="false" ht="15" hidden="false" customHeight="false" outlineLevel="0" collapsed="false">
      <c r="A3" s="2"/>
      <c r="B3" s="2"/>
      <c r="C3" s="2"/>
      <c r="D3" s="2"/>
      <c r="E3" s="2"/>
      <c r="F3" s="2"/>
      <c r="G3" s="2"/>
      <c r="H3" s="2"/>
      <c r="I3" s="2"/>
      <c r="J3" s="2"/>
      <c r="K3" s="2"/>
      <c r="L3" s="2"/>
      <c r="M3" s="2"/>
      <c r="N3" s="2"/>
      <c r="O3" s="2"/>
      <c r="P3" s="2"/>
      <c r="Q3" s="2"/>
      <c r="R3" s="2"/>
      <c r="S3" s="2"/>
      <c r="T3" s="2"/>
    </row>
    <row r="4" customFormat="false" ht="15" hidden="false" customHeight="false" outlineLevel="0" collapsed="false">
      <c r="A4" s="2"/>
      <c r="B4" s="2"/>
      <c r="C4" s="2"/>
      <c r="D4" s="2"/>
      <c r="E4" s="2"/>
      <c r="F4" s="2"/>
      <c r="G4" s="2"/>
      <c r="H4" s="2"/>
      <c r="I4" s="2"/>
      <c r="J4" s="2"/>
      <c r="K4" s="2"/>
      <c r="L4" s="2"/>
      <c r="M4" s="2"/>
      <c r="N4" s="2"/>
      <c r="O4" s="2"/>
      <c r="P4" s="2"/>
      <c r="Q4" s="2"/>
      <c r="R4" s="2"/>
      <c r="S4" s="2"/>
      <c r="T4" s="2"/>
    </row>
    <row r="6" customFormat="false" ht="30" hidden="false" customHeight="true" outlineLevel="0" collapsed="false">
      <c r="A6" s="3" t="s">
        <v>3</v>
      </c>
      <c r="B6" s="3" t="s">
        <v>119</v>
      </c>
      <c r="C6" s="3" t="s">
        <v>121</v>
      </c>
      <c r="D6" s="3" t="s">
        <v>122</v>
      </c>
      <c r="E6" s="3" t="s">
        <v>123</v>
      </c>
      <c r="F6" s="3" t="s">
        <v>124</v>
      </c>
      <c r="G6" s="3" t="s">
        <v>125</v>
      </c>
      <c r="H6" s="3" t="s">
        <v>126</v>
      </c>
      <c r="I6" s="3" t="s">
        <v>127</v>
      </c>
      <c r="J6" s="3" t="s">
        <v>128</v>
      </c>
      <c r="K6" s="3" t="s">
        <v>130</v>
      </c>
      <c r="L6" s="3" t="s">
        <v>131</v>
      </c>
      <c r="M6" s="3" t="s">
        <v>132</v>
      </c>
      <c r="N6" s="3" t="s">
        <v>133</v>
      </c>
      <c r="O6" s="3" t="s">
        <v>134</v>
      </c>
      <c r="P6" s="3" t="s">
        <v>135</v>
      </c>
      <c r="Q6" s="3" t="s">
        <v>136</v>
      </c>
      <c r="R6" s="3" t="s">
        <v>198</v>
      </c>
    </row>
    <row r="7" customFormat="false" ht="15" hidden="false" customHeight="false" outlineLevel="0" collapsed="false">
      <c r="A7" s="13" t="s">
        <v>10</v>
      </c>
      <c r="B7" s="21" t="s">
        <v>111</v>
      </c>
      <c r="C7" s="21" t="s">
        <v>111</v>
      </c>
      <c r="D7" s="21" t="s">
        <v>111</v>
      </c>
      <c r="E7" s="21" t="s">
        <v>111</v>
      </c>
      <c r="F7" s="21" t="s">
        <v>111</v>
      </c>
      <c r="G7" s="21" t="s">
        <v>111</v>
      </c>
      <c r="H7" s="21" t="s">
        <v>111</v>
      </c>
      <c r="I7" s="21" t="s">
        <v>111</v>
      </c>
      <c r="J7" s="21" t="s">
        <v>111</v>
      </c>
      <c r="K7" s="21" t="s">
        <v>111</v>
      </c>
      <c r="L7" s="21" t="s">
        <v>111</v>
      </c>
      <c r="M7" s="21" t="s">
        <v>111</v>
      </c>
      <c r="N7" s="21" t="s">
        <v>111</v>
      </c>
      <c r="O7" s="21" t="s">
        <v>111</v>
      </c>
      <c r="P7" s="21" t="s">
        <v>111</v>
      </c>
      <c r="Q7" s="21" t="s">
        <v>111</v>
      </c>
      <c r="R7" s="22"/>
    </row>
    <row r="8" customFormat="false" ht="15" hidden="false" customHeight="false" outlineLevel="0" collapsed="false">
      <c r="A8" s="23" t="s">
        <v>199</v>
      </c>
      <c r="B8" s="24" t="n">
        <f aca="false">IF(B7="",0,INDEX('2. Escalas retributivas'!$H$18:$L$18,MATCH(B7,{"A","B","C","D","E"},0)))</f>
        <v>64637.9256959297</v>
      </c>
      <c r="C8" s="24" t="n">
        <f aca="false">IF(C7="",0,INDEX('2. Escalas retributivas'!$H$19:$L$19,MATCH(C7,{"A","B","C","D","E"},0)))</f>
        <v>64637.9256959297</v>
      </c>
      <c r="D8" s="24" t="n">
        <f aca="false">IF(D7="",0,INDEX('2. Escalas retributivas'!$H$20:$L$20,MATCH(D7,{"A","B","C","D","E"},0)))</f>
        <v>64637.9256959297</v>
      </c>
      <c r="E8" s="24" t="n">
        <f aca="false">IF(E7="",0,INDEX('2. Escalas retributivas'!$H$21:$L$21,MATCH(E7,{"A","B","C","D","E"},0)))</f>
        <v>63405.3354309249</v>
      </c>
      <c r="F8" s="24" t="n">
        <f aca="false">IF(F7="",0,INDEX('2. Escalas retributivas'!$H$22:$L$22,MATCH(F7,{"A","B","C","D","E"},0)))</f>
        <v>63405.3354309249</v>
      </c>
      <c r="G8" s="24" t="n">
        <f aca="false">IF(G7="",0,INDEX('2. Escalas retributivas'!$H$23:$L$23,MATCH(G7,{"A","B","C","D","E"},0)))</f>
        <v>64039.3871109656</v>
      </c>
      <c r="H8" s="24" t="n">
        <f aca="false">IF(H7="",0,INDEX('2. Escalas retributivas'!$H$24:$L$24,MATCH(H7,{"A","B","C","D","E"},0)))</f>
        <v>64679.782408304</v>
      </c>
      <c r="I8" s="24" t="n">
        <f aca="false">IF(I7="",0,INDEX('2. Escalas retributivas'!$H$25:$L$25,MATCH(I7,{"A","B","C","D","E"},0)))</f>
        <v>65811.6747248278</v>
      </c>
      <c r="J8" s="24" t="n">
        <f aca="false">IF(J7="",0,INDEX('2. Escalas retributivas'!$H$26:$L$26,MATCH(J7,{"A","B","C","D","E"},0)))</f>
        <v>67291.8272902949</v>
      </c>
      <c r="K8" s="24" t="n">
        <f aca="false">IF(K7="",0,INDEX('2. Escalas retributivas'!$H$27:$L$27,MATCH(K7,{"A","B","C","D","E"},0)))</f>
        <v>67291.8272902949</v>
      </c>
      <c r="L8" s="24" t="n">
        <f aca="false">IF(L7="",0,INDEX('2. Escalas retributivas'!$H$28:$L$28,MATCH(L7,{"A","B","C","D","E"},0)))</f>
        <v>67291.8272902949</v>
      </c>
      <c r="M8" s="24" t="n">
        <f aca="false">IF(M7="",0,INDEX('2. Escalas retributivas'!$H$29:$L$29,MATCH(M7,{"A","B","C","D","E"},0)))</f>
        <v>67291.8272902949</v>
      </c>
      <c r="N8" s="24" t="n">
        <f aca="false">IF(N7="",0,INDEX('2. Escalas retributivas'!$H$30:$L$30,MATCH(N7,{"A","B","C","D","E"},0)))</f>
        <v>67291.8272902949</v>
      </c>
      <c r="O8" s="24" t="n">
        <f aca="false">IF(O7="",0,INDEX('2. Escalas retributivas'!$H$31:$L$31,MATCH(O7,{"A","B","C","D","E"},0)))</f>
        <v>68637.6415125208</v>
      </c>
      <c r="P8" s="24" t="n">
        <f aca="false">IF(P7="",0,INDEX('2. Escalas retributivas'!$H$32:$L$32,MATCH(P7,{"A","B","C","D","E"},0)))</f>
        <v>70698.48</v>
      </c>
      <c r="Q8" s="24" t="n">
        <f aca="false">IF(Q7="",0,INDEX('2. Escalas retributivas'!$H$33:$L$33,MATCH(Q7,{"A","B","C","D","E"},0)))</f>
        <v>71758.9554637216</v>
      </c>
      <c r="R8" s="25" t="n">
        <f aca="false">SUM(B8:Q8)</f>
        <v>1062809.50562145</v>
      </c>
    </row>
    <row r="9" customFormat="false" ht="15" hidden="false" customHeight="false" outlineLevel="0" collapsed="false">
      <c r="A9" s="13" t="s">
        <v>16</v>
      </c>
      <c r="B9" s="21"/>
      <c r="C9" s="21" t="s">
        <v>111</v>
      </c>
      <c r="D9" s="21" t="s">
        <v>111</v>
      </c>
      <c r="E9" s="21" t="s">
        <v>111</v>
      </c>
      <c r="F9" s="21" t="s">
        <v>111</v>
      </c>
      <c r="G9" s="21" t="s">
        <v>111</v>
      </c>
      <c r="H9" s="21" t="s">
        <v>111</v>
      </c>
      <c r="I9" s="21" t="s">
        <v>111</v>
      </c>
      <c r="J9" s="21" t="s">
        <v>109</v>
      </c>
      <c r="K9" s="21" t="s">
        <v>109</v>
      </c>
      <c r="L9" s="21" t="s">
        <v>109</v>
      </c>
      <c r="M9" s="21" t="s">
        <v>109</v>
      </c>
      <c r="N9" s="21" t="s">
        <v>109</v>
      </c>
      <c r="O9" s="21" t="s">
        <v>109</v>
      </c>
      <c r="P9" s="21" t="s">
        <v>109</v>
      </c>
      <c r="Q9" s="21" t="s">
        <v>109</v>
      </c>
      <c r="R9" s="22"/>
    </row>
    <row r="10" customFormat="false" ht="15" hidden="false" customHeight="false" outlineLevel="0" collapsed="false">
      <c r="A10" s="23" t="s">
        <v>199</v>
      </c>
      <c r="B10" s="24" t="n">
        <f aca="false">IF(B9="",0,INDEX('2. Escalas retributivas'!$H$18:$L$18,MATCH(B9,{"A","B","C","D","E"},0)))</f>
        <v>0</v>
      </c>
      <c r="C10" s="24" t="n">
        <f aca="false">IF(C9="",0,INDEX('2. Escalas retributivas'!$H$19:$L$19,MATCH(C9,{"A","B","C","D","E"},0)))</f>
        <v>64637.9256959297</v>
      </c>
      <c r="D10" s="24" t="n">
        <f aca="false">IF(D9="",0,INDEX('2. Escalas retributivas'!$H$20:$L$20,MATCH(D9,{"A","B","C","D","E"},0)))</f>
        <v>64637.9256959297</v>
      </c>
      <c r="E10" s="24" t="n">
        <f aca="false">IF(E9="",0,INDEX('2. Escalas retributivas'!$H$21:$L$21,MATCH(E9,{"A","B","C","D","E"},0)))</f>
        <v>63405.3354309249</v>
      </c>
      <c r="F10" s="24" t="n">
        <f aca="false">IF(F9="",0,INDEX('2. Escalas retributivas'!$H$22:$L$22,MATCH(F9,{"A","B","C","D","E"},0)))</f>
        <v>63405.3354309249</v>
      </c>
      <c r="G10" s="24" t="n">
        <f aca="false">IF(G9="",0,INDEX('2. Escalas retributivas'!$H$23:$L$23,MATCH(G9,{"A","B","C","D","E"},0)))</f>
        <v>64039.3871109656</v>
      </c>
      <c r="H10" s="24" t="n">
        <f aca="false">IF(H9="",0,INDEX('2. Escalas retributivas'!$H$24:$L$24,MATCH(H9,{"A","B","C","D","E"},0)))</f>
        <v>64679.782408304</v>
      </c>
      <c r="I10" s="24" t="n">
        <f aca="false">IF(I9="",0,INDEX('2. Escalas retributivas'!$H$25:$L$25,MATCH(I9,{"A","B","C","D","E"},0)))</f>
        <v>65811.6747248278</v>
      </c>
      <c r="J10" s="24" t="n">
        <f aca="false">IF(J9="",0,INDEX('2. Escalas retributivas'!$H$26:$L$26,MATCH(J9,{"A","B","C","D","E"},0)))</f>
        <v>99597.6244131119</v>
      </c>
      <c r="K10" s="24" t="n">
        <f aca="false">IF(K9="",0,INDEX('2. Escalas retributivas'!$H$27:$L$27,MATCH(K9,{"A","B","C","D","E"},0)))</f>
        <v>99597.6244131119</v>
      </c>
      <c r="L10" s="24" t="n">
        <f aca="false">IF(L9="",0,INDEX('2. Escalas retributivas'!$H$28:$L$28,MATCH(L9,{"A","B","C","D","E"},0)))</f>
        <v>99597.6244131119</v>
      </c>
      <c r="M10" s="24" t="n">
        <f aca="false">IF(M9="",0,INDEX('2. Escalas retributivas'!$H$29:$L$29,MATCH(M9,{"A","B","C","D","E"},0)))</f>
        <v>99597.6244131119</v>
      </c>
      <c r="N10" s="24" t="n">
        <f aca="false">IF(N9="",0,INDEX('2. Escalas retributivas'!$H$30:$L$30,MATCH(N9,{"A","B","C","D","E"},0)))</f>
        <v>99597.6244131119</v>
      </c>
      <c r="O10" s="24" t="n">
        <f aca="false">IF(O9="",0,INDEX('2. Escalas retributivas'!$H$31:$L$31,MATCH(O9,{"A","B","C","D","E"},0)))</f>
        <v>101589.543860578</v>
      </c>
      <c r="P10" s="24" t="n">
        <f aca="false">IF(P9="",0,INDEX('2. Escalas retributivas'!$H$32:$L$32,MATCH(P9,{"A","B","C","D","E"},0)))</f>
        <v>104639.76</v>
      </c>
      <c r="Q10" s="24" t="n">
        <f aca="false">IF(Q9="",0,INDEX('2. Escalas retributivas'!$H$33:$L$33,MATCH(Q9,{"A","B","C","D","E"},0)))</f>
        <v>106209.35383016</v>
      </c>
      <c r="R10" s="25" t="n">
        <f aca="false">SUM(B10:Q10)</f>
        <v>1261044.1462541</v>
      </c>
    </row>
    <row r="11" customFormat="false" ht="15" hidden="false" customHeight="false" outlineLevel="0" collapsed="false">
      <c r="A11" s="13" t="s">
        <v>21</v>
      </c>
      <c r="B11" s="21"/>
      <c r="C11" s="21"/>
      <c r="D11" s="21"/>
      <c r="E11" s="21"/>
      <c r="F11" s="21" t="s">
        <v>111</v>
      </c>
      <c r="G11" s="21" t="s">
        <v>111</v>
      </c>
      <c r="H11" s="21" t="s">
        <v>107</v>
      </c>
      <c r="I11" s="21" t="s">
        <v>107</v>
      </c>
      <c r="J11" s="21" t="s">
        <v>103</v>
      </c>
      <c r="K11" s="21" t="s">
        <v>103</v>
      </c>
      <c r="L11" s="21" t="s">
        <v>103</v>
      </c>
      <c r="M11" s="21" t="s">
        <v>103</v>
      </c>
      <c r="N11" s="21" t="s">
        <v>103</v>
      </c>
      <c r="O11" s="21" t="s">
        <v>103</v>
      </c>
      <c r="P11" s="21" t="s">
        <v>103</v>
      </c>
      <c r="Q11" s="21" t="s">
        <v>103</v>
      </c>
      <c r="R11" s="22"/>
    </row>
    <row r="12" customFormat="false" ht="15" hidden="false" customHeight="false" outlineLevel="0" collapsed="false">
      <c r="A12" s="23" t="s">
        <v>199</v>
      </c>
      <c r="B12" s="24" t="n">
        <f aca="false">IF(B11="",0,INDEX('2. Escalas retributivas'!$H$18:$L$18,MATCH(B11,{"A","B","C","D","E"},0)))</f>
        <v>0</v>
      </c>
      <c r="C12" s="24" t="n">
        <f aca="false">IF(C11="",0,INDEX('2. Escalas retributivas'!$H$19:$L$19,MATCH(C11,{"A","B","C","D","E"},0)))</f>
        <v>0</v>
      </c>
      <c r="D12" s="24" t="n">
        <f aca="false">IF(D11="",0,INDEX('2. Escalas retributivas'!$H$20:$L$20,MATCH(D11,{"A","B","C","D","E"},0)))</f>
        <v>0</v>
      </c>
      <c r="E12" s="24" t="n">
        <f aca="false">IF(E11="",0,INDEX('2. Escalas retributivas'!$H$21:$L$21,MATCH(E11,{"A","B","C","D","E"},0)))</f>
        <v>0</v>
      </c>
      <c r="F12" s="24" t="n">
        <f aca="false">IF(F11="",0,INDEX('2. Escalas retributivas'!$H$22:$L$22,MATCH(F11,{"A","B","C","D","E"},0)))</f>
        <v>63405.3354309249</v>
      </c>
      <c r="G12" s="24" t="n">
        <f aca="false">IF(G11="",0,INDEX('2. Escalas retributivas'!$H$23:$L$23,MATCH(G11,{"A","B","C","D","E"},0)))</f>
        <v>64039.3871109656</v>
      </c>
      <c r="H12" s="24" t="n">
        <f aca="false">IF(H11="",0,INDEX('2. Escalas retributivas'!$H$24:$L$24,MATCH(H11,{"A","B","C","D","E"},0)))</f>
        <v>97859.4127225038</v>
      </c>
      <c r="I12" s="24" t="n">
        <f aca="false">IF(I11="",0,INDEX('2. Escalas retributivas'!$H$25:$L$25,MATCH(I11,{"A","B","C","D","E"},0)))</f>
        <v>99571.9465813981</v>
      </c>
      <c r="J12" s="24" t="n">
        <f aca="false">IF(J11="",0,INDEX('2. Escalas retributivas'!$H$26:$L$26,MATCH(J11,{"A","B","C","D","E"},0)))</f>
        <v>108517.8</v>
      </c>
      <c r="K12" s="24" t="n">
        <f aca="false">IF(K11="",0,INDEX('2. Escalas retributivas'!$H$27:$L$27,MATCH(K11,{"A","B","C","D","E"},0)))</f>
        <v>108517.8</v>
      </c>
      <c r="L12" s="24" t="n">
        <f aca="false">IF(L11="",0,INDEX('2. Escalas retributivas'!$H$28:$L$28,MATCH(L11,{"A","B","C","D","E"},0)))</f>
        <v>108517.8</v>
      </c>
      <c r="M12" s="24" t="n">
        <f aca="false">IF(M11="",0,INDEX('2. Escalas retributivas'!$H$29:$L$29,MATCH(M11,{"A","B","C","D","E"},0)))</f>
        <v>108517.8</v>
      </c>
      <c r="N12" s="24" t="n">
        <f aca="false">IF(N11="",0,INDEX('2. Escalas retributivas'!$H$30:$L$30,MATCH(N11,{"A","B","C","D","E"},0)))</f>
        <v>108517.8</v>
      </c>
      <c r="O12" s="24" t="n">
        <f aca="false">IF(O11="",0,INDEX('2. Escalas retributivas'!$H$31:$L$31,MATCH(O11,{"A","B","C","D","E"},0)))</f>
        <v>110688.12</v>
      </c>
      <c r="P12" s="24" t="n">
        <f aca="false">IF(P11="",0,INDEX('2. Escalas retributivas'!$H$32:$L$32,MATCH(P11,{"A","B","C","D","E"},0)))</f>
        <v>114011.52</v>
      </c>
      <c r="Q12" s="24" t="n">
        <f aca="false">IF(Q11="",0,INDEX('2. Escalas retributivas'!$H$33:$L$33,MATCH(Q11,{"A","B","C","D","E"},0)))</f>
        <v>115721.69</v>
      </c>
      <c r="R12" s="25" t="n">
        <f aca="false">SUM(B12:Q12)</f>
        <v>1207886.41184579</v>
      </c>
    </row>
    <row r="13" customFormat="false" ht="15" hidden="false" customHeight="false" outlineLevel="0" collapsed="false">
      <c r="A13" s="13" t="s">
        <v>25</v>
      </c>
      <c r="B13" s="21"/>
      <c r="C13" s="21"/>
      <c r="D13" s="21"/>
      <c r="E13" s="21"/>
      <c r="F13" s="21" t="s">
        <v>111</v>
      </c>
      <c r="G13" s="21" t="s">
        <v>111</v>
      </c>
      <c r="H13" s="21" t="s">
        <v>111</v>
      </c>
      <c r="I13" s="21" t="s">
        <v>111</v>
      </c>
      <c r="J13" s="21" t="s">
        <v>107</v>
      </c>
      <c r="K13" s="21" t="s">
        <v>107</v>
      </c>
      <c r="L13" s="21" t="s">
        <v>107</v>
      </c>
      <c r="M13" s="21" t="s">
        <v>107</v>
      </c>
      <c r="N13" s="21" t="s">
        <v>105</v>
      </c>
      <c r="O13" s="21" t="s">
        <v>105</v>
      </c>
      <c r="P13" s="21" t="s">
        <v>105</v>
      </c>
      <c r="Q13" s="21" t="s">
        <v>105</v>
      </c>
      <c r="R13" s="22"/>
    </row>
    <row r="14" customFormat="false" ht="15" hidden="false" customHeight="false" outlineLevel="0" collapsed="false">
      <c r="A14" s="23" t="s">
        <v>199</v>
      </c>
      <c r="B14" s="24" t="n">
        <f aca="false">IF(B13="",0,INDEX('2. Escalas retributivas'!$H$18:$L$18,MATCH(B13,{"A","B","C","D","E"},0)))</f>
        <v>0</v>
      </c>
      <c r="C14" s="24" t="n">
        <f aca="false">IF(C13="",0,INDEX('2. Escalas retributivas'!$H$19:$L$19,MATCH(C13,{"A","B","C","D","E"},0)))</f>
        <v>0</v>
      </c>
      <c r="D14" s="24" t="n">
        <f aca="false">IF(D13="",0,INDEX('2. Escalas retributivas'!$H$20:$L$20,MATCH(D13,{"A","B","C","D","E"},0)))</f>
        <v>0</v>
      </c>
      <c r="E14" s="24" t="n">
        <f aca="false">IF(E13="",0,INDEX('2. Escalas retributivas'!$H$21:$L$21,MATCH(E13,{"A","B","C","D","E"},0)))</f>
        <v>0</v>
      </c>
      <c r="F14" s="24" t="n">
        <f aca="false">IF(F13="",0,INDEX('2. Escalas retributivas'!$H$22:$L$22,MATCH(F13,{"A","B","C","D","E"},0)))</f>
        <v>63405.3354309249</v>
      </c>
      <c r="G14" s="24" t="n">
        <f aca="false">IF(G13="",0,INDEX('2. Escalas retributivas'!$H$23:$L$23,MATCH(G13,{"A","B","C","D","E"},0)))</f>
        <v>64039.3871109656</v>
      </c>
      <c r="H14" s="24" t="n">
        <f aca="false">IF(H13="",0,INDEX('2. Escalas retributivas'!$H$24:$L$24,MATCH(H13,{"A","B","C","D","E"},0)))</f>
        <v>64679.782408304</v>
      </c>
      <c r="I14" s="24" t="n">
        <f aca="false">IF(I13="",0,INDEX('2. Escalas retributivas'!$H$25:$L$25,MATCH(I13,{"A","B","C","D","E"},0)))</f>
        <v>65811.6747248278</v>
      </c>
      <c r="J14" s="24" t="n">
        <f aca="false">IF(J13="",0,INDEX('2. Escalas retributivas'!$H$26:$L$26,MATCH(J13,{"A","B","C","D","E"},0)))</f>
        <v>101811.392284569</v>
      </c>
      <c r="K14" s="24" t="n">
        <f aca="false">IF(K13="",0,INDEX('2. Escalas retributivas'!$H$27:$L$27,MATCH(K13,{"A","B","C","D","E"},0)))</f>
        <v>101811.392284569</v>
      </c>
      <c r="L14" s="24" t="n">
        <f aca="false">IF(L13="",0,INDEX('2. Escalas retributivas'!$H$28:$L$28,MATCH(L13,{"A","B","C","D","E"},0)))</f>
        <v>101811.392284569</v>
      </c>
      <c r="M14" s="24" t="n">
        <f aca="false">IF(M13="",0,INDEX('2. Escalas retributivas'!$H$29:$L$29,MATCH(M13,{"A","B","C","D","E"},0)))</f>
        <v>101811.392284569</v>
      </c>
      <c r="N14" s="24" t="n">
        <f aca="false">IF(N13="",0,INDEX('2. Escalas retributivas'!$H$30:$L$30,MATCH(N13,{"A","B","C","D","E"},0)))</f>
        <v>106238.813809762</v>
      </c>
      <c r="O14" s="24" t="n">
        <f aca="false">IF(O13="",0,INDEX('2. Escalas retributivas'!$H$31:$L$31,MATCH(O13,{"A","B","C","D","E"},0)))</f>
        <v>108363.554841995</v>
      </c>
      <c r="P14" s="24" t="n">
        <f aca="false">IF(P13="",0,INDEX('2. Escalas retributivas'!$H$32:$L$32,MATCH(P13,{"A","B","C","D","E"},0)))</f>
        <v>111617.16</v>
      </c>
      <c r="Q14" s="24" t="n">
        <f aca="false">IF(Q13="",0,INDEX('2. Escalas retributivas'!$H$33:$L$33,MATCH(Q13,{"A","B","C","D","E"},0)))</f>
        <v>113291.414658803</v>
      </c>
      <c r="R14" s="25" t="n">
        <f aca="false">SUM(B14:Q14)</f>
        <v>1104692.69212386</v>
      </c>
    </row>
    <row r="15" customFormat="false" ht="15" hidden="false" customHeight="false" outlineLevel="0" collapsed="false">
      <c r="A15" s="13" t="s">
        <v>27</v>
      </c>
      <c r="B15" s="21"/>
      <c r="C15" s="21"/>
      <c r="D15" s="21"/>
      <c r="E15" s="21"/>
      <c r="F15" s="21" t="s">
        <v>111</v>
      </c>
      <c r="G15" s="21" t="s">
        <v>111</v>
      </c>
      <c r="H15" s="21" t="s">
        <v>111</v>
      </c>
      <c r="I15" s="21" t="s">
        <v>111</v>
      </c>
      <c r="J15" s="21" t="s">
        <v>107</v>
      </c>
      <c r="K15" s="21" t="s">
        <v>107</v>
      </c>
      <c r="L15" s="21" t="s">
        <v>107</v>
      </c>
      <c r="M15" s="21" t="s">
        <v>107</v>
      </c>
      <c r="N15" s="21" t="s">
        <v>107</v>
      </c>
      <c r="O15" s="21" t="s">
        <v>107</v>
      </c>
      <c r="P15" s="21" t="s">
        <v>107</v>
      </c>
      <c r="Q15" s="21" t="s">
        <v>107</v>
      </c>
      <c r="R15" s="22"/>
    </row>
    <row r="16" customFormat="false" ht="15" hidden="false" customHeight="false" outlineLevel="0" collapsed="false">
      <c r="A16" s="23" t="s">
        <v>199</v>
      </c>
      <c r="B16" s="24" t="n">
        <f aca="false">IF(B15="",0,INDEX('2. Escalas retributivas'!$H$18:$L$18,MATCH(B15,{"A","B","C","D","E"},0)))</f>
        <v>0</v>
      </c>
      <c r="C16" s="24" t="n">
        <f aca="false">IF(C15="",0,INDEX('2. Escalas retributivas'!$H$19:$L$19,MATCH(C15,{"A","B","C","D","E"},0)))</f>
        <v>0</v>
      </c>
      <c r="D16" s="24" t="n">
        <f aca="false">IF(D15="",0,INDEX('2. Escalas retributivas'!$H$20:$L$20,MATCH(D15,{"A","B","C","D","E"},0)))</f>
        <v>0</v>
      </c>
      <c r="E16" s="24" t="n">
        <f aca="false">IF(E15="",0,INDEX('2. Escalas retributivas'!$H$21:$L$21,MATCH(E15,{"A","B","C","D","E"},0)))</f>
        <v>0</v>
      </c>
      <c r="F16" s="24" t="n">
        <f aca="false">IF(F15="",0,INDEX('2. Escalas retributivas'!$H$22:$L$22,MATCH(F15,{"A","B","C","D","E"},0)))</f>
        <v>63405.3354309249</v>
      </c>
      <c r="G16" s="24" t="n">
        <f aca="false">IF(G15="",0,INDEX('2. Escalas retributivas'!$H$23:$L$23,MATCH(G15,{"A","B","C","D","E"},0)))</f>
        <v>64039.3871109656</v>
      </c>
      <c r="H16" s="24" t="n">
        <f aca="false">IF(H15="",0,INDEX('2. Escalas retributivas'!$H$24:$L$24,MATCH(H15,{"A","B","C","D","E"},0)))</f>
        <v>64679.782408304</v>
      </c>
      <c r="I16" s="24" t="n">
        <f aca="false">IF(I15="",0,INDEX('2. Escalas retributivas'!$H$25:$L$25,MATCH(I15,{"A","B","C","D","E"},0)))</f>
        <v>65811.6747248278</v>
      </c>
      <c r="J16" s="24" t="n">
        <f aca="false">IF(J15="",0,INDEX('2. Escalas retributivas'!$H$26:$L$26,MATCH(J15,{"A","B","C","D","E"},0)))</f>
        <v>101811.392284569</v>
      </c>
      <c r="K16" s="24" t="n">
        <f aca="false">IF(K15="",0,INDEX('2. Escalas retributivas'!$H$27:$L$27,MATCH(K15,{"A","B","C","D","E"},0)))</f>
        <v>101811.392284569</v>
      </c>
      <c r="L16" s="24" t="n">
        <f aca="false">IF(L15="",0,INDEX('2. Escalas retributivas'!$H$28:$L$28,MATCH(L15,{"A","B","C","D","E"},0)))</f>
        <v>101811.392284569</v>
      </c>
      <c r="M16" s="24" t="n">
        <f aca="false">IF(M15="",0,INDEX('2. Escalas retributivas'!$H$29:$L$29,MATCH(M15,{"A","B","C","D","E"},0)))</f>
        <v>101811.392284569</v>
      </c>
      <c r="N16" s="24" t="n">
        <f aca="false">IF(N15="",0,INDEX('2. Escalas retributivas'!$H$30:$L$30,MATCH(N15,{"A","B","C","D","E"},0)))</f>
        <v>101811.392284569</v>
      </c>
      <c r="O16" s="24" t="n">
        <f aca="false">IF(O15="",0,INDEX('2. Escalas retributivas'!$H$31:$L$31,MATCH(O15,{"A","B","C","D","E"},0)))</f>
        <v>103847.586355063</v>
      </c>
      <c r="P16" s="24" t="n">
        <f aca="false">IF(P15="",0,INDEX('2. Escalas retributivas'!$H$32:$L$32,MATCH(P15,{"A","B","C","D","E"},0)))</f>
        <v>106965.6</v>
      </c>
      <c r="Q16" s="24" t="n">
        <f aca="false">IF(Q15="",0,INDEX('2. Escalas retributivas'!$H$33:$L$33,MATCH(Q15,{"A","B","C","D","E"},0)))</f>
        <v>108570.08137304</v>
      </c>
      <c r="R16" s="25" t="n">
        <f aca="false">SUM(B16:Q16)</f>
        <v>1086376.40882597</v>
      </c>
    </row>
    <row r="17" customFormat="false" ht="15" hidden="false" customHeight="false" outlineLevel="0" collapsed="false">
      <c r="A17" s="13" t="s">
        <v>29</v>
      </c>
      <c r="B17" s="21"/>
      <c r="C17" s="21"/>
      <c r="D17" s="21"/>
      <c r="E17" s="21"/>
      <c r="F17" s="21" t="s">
        <v>107</v>
      </c>
      <c r="G17" s="21" t="s">
        <v>107</v>
      </c>
      <c r="H17" s="21" t="s">
        <v>107</v>
      </c>
      <c r="I17" s="21" t="s">
        <v>107</v>
      </c>
      <c r="J17" s="21" t="s">
        <v>107</v>
      </c>
      <c r="K17" s="21" t="s">
        <v>107</v>
      </c>
      <c r="L17" s="21" t="s">
        <v>107</v>
      </c>
      <c r="M17" s="21" t="s">
        <v>107</v>
      </c>
      <c r="N17" s="21" t="s">
        <v>107</v>
      </c>
      <c r="O17" s="21" t="s">
        <v>107</v>
      </c>
      <c r="P17" s="21" t="s">
        <v>107</v>
      </c>
      <c r="Q17" s="21" t="s">
        <v>107</v>
      </c>
      <c r="R17" s="22"/>
    </row>
    <row r="18" customFormat="false" ht="15" hidden="false" customHeight="false" outlineLevel="0" collapsed="false">
      <c r="A18" s="23" t="s">
        <v>199</v>
      </c>
      <c r="B18" s="24" t="n">
        <f aca="false">IF(B17="",0,INDEX('2. Escalas retributivas'!$H$18:$L$18,MATCH(B17,{"A","B","C","D","E"},0)))</f>
        <v>0</v>
      </c>
      <c r="C18" s="24" t="n">
        <f aca="false">IF(C17="",0,INDEX('2. Escalas retributivas'!$H$19:$L$19,MATCH(C17,{"A","B","C","D","E"},0)))</f>
        <v>0</v>
      </c>
      <c r="D18" s="24" t="n">
        <f aca="false">IF(D17="",0,INDEX('2. Escalas retributivas'!$H$20:$L$20,MATCH(D17,{"A","B","C","D","E"},0)))</f>
        <v>0</v>
      </c>
      <c r="E18" s="24" t="n">
        <f aca="false">IF(E17="",0,INDEX('2. Escalas retributivas'!$H$21:$L$21,MATCH(E17,{"A","B","C","D","E"},0)))</f>
        <v>0</v>
      </c>
      <c r="F18" s="24" t="n">
        <f aca="false">IF(F17="",0,INDEX('2. Escalas retributivas'!$H$22:$L$22,MATCH(F17,{"A","B","C","D","E"},0)))</f>
        <v>95931.1960818696</v>
      </c>
      <c r="G18" s="24" t="n">
        <f aca="false">IF(G17="",0,INDEX('2. Escalas retributivas'!$H$23:$L$23,MATCH(G17,{"A","B","C","D","E"},0)))</f>
        <v>96890.5055095485</v>
      </c>
      <c r="H18" s="24" t="n">
        <f aca="false">IF(H17="",0,INDEX('2. Escalas retributivas'!$H$24:$L$24,MATCH(H17,{"A","B","C","D","E"},0)))</f>
        <v>97859.4127225038</v>
      </c>
      <c r="I18" s="24" t="n">
        <f aca="false">IF(I17="",0,INDEX('2. Escalas retributivas'!$H$25:$L$25,MATCH(I17,{"A","B","C","D","E"},0)))</f>
        <v>99571.9465813981</v>
      </c>
      <c r="J18" s="24" t="n">
        <f aca="false">IF(J17="",0,INDEX('2. Escalas retributivas'!$H$26:$L$26,MATCH(J17,{"A","B","C","D","E"},0)))</f>
        <v>101811.392284569</v>
      </c>
      <c r="K18" s="24" t="n">
        <f aca="false">IF(K17="",0,INDEX('2. Escalas retributivas'!$H$27:$L$27,MATCH(K17,{"A","B","C","D","E"},0)))</f>
        <v>101811.392284569</v>
      </c>
      <c r="L18" s="24" t="n">
        <f aca="false">IF(L17="",0,INDEX('2. Escalas retributivas'!$H$28:$L$28,MATCH(L17,{"A","B","C","D","E"},0)))</f>
        <v>101811.392284569</v>
      </c>
      <c r="M18" s="24" t="n">
        <f aca="false">IF(M17="",0,INDEX('2. Escalas retributivas'!$H$29:$L$29,MATCH(M17,{"A","B","C","D","E"},0)))</f>
        <v>101811.392284569</v>
      </c>
      <c r="N18" s="24" t="n">
        <f aca="false">IF(N17="",0,INDEX('2. Escalas retributivas'!$H$30:$L$30,MATCH(N17,{"A","B","C","D","E"},0)))</f>
        <v>101811.392284569</v>
      </c>
      <c r="O18" s="24" t="n">
        <f aca="false">IF(O17="",0,INDEX('2. Escalas retributivas'!$H$31:$L$31,MATCH(O17,{"A","B","C","D","E"},0)))</f>
        <v>103847.586355063</v>
      </c>
      <c r="P18" s="24" t="n">
        <f aca="false">IF(P17="",0,INDEX('2. Escalas retributivas'!$H$32:$L$32,MATCH(P17,{"A","B","C","D","E"},0)))</f>
        <v>106965.6</v>
      </c>
      <c r="Q18" s="24" t="n">
        <f aca="false">IF(Q17="",0,INDEX('2. Escalas retributivas'!$H$33:$L$33,MATCH(Q17,{"A","B","C","D","E"},0)))</f>
        <v>108570.08137304</v>
      </c>
      <c r="R18" s="25" t="n">
        <f aca="false">SUM(B18:Q18)</f>
        <v>1218693.29004627</v>
      </c>
    </row>
    <row r="19" customFormat="false" ht="15" hidden="false" customHeight="false" outlineLevel="0" collapsed="false">
      <c r="A19" s="13" t="s">
        <v>32</v>
      </c>
      <c r="B19" s="21"/>
      <c r="C19" s="21"/>
      <c r="D19" s="21"/>
      <c r="E19" s="21"/>
      <c r="F19" s="21" t="s">
        <v>107</v>
      </c>
      <c r="G19" s="21" t="s">
        <v>107</v>
      </c>
      <c r="H19" s="21" t="s">
        <v>107</v>
      </c>
      <c r="I19" s="21" t="s">
        <v>107</v>
      </c>
      <c r="J19" s="21" t="s">
        <v>111</v>
      </c>
      <c r="K19" s="21" t="s">
        <v>111</v>
      </c>
      <c r="L19" s="21" t="s">
        <v>111</v>
      </c>
      <c r="M19" s="21" t="s">
        <v>111</v>
      </c>
      <c r="N19" s="21" t="s">
        <v>111</v>
      </c>
      <c r="O19" s="21" t="s">
        <v>111</v>
      </c>
      <c r="P19" s="21" t="s">
        <v>111</v>
      </c>
      <c r="Q19" s="21" t="s">
        <v>111</v>
      </c>
      <c r="R19" s="22"/>
    </row>
    <row r="20" customFormat="false" ht="15" hidden="false" customHeight="false" outlineLevel="0" collapsed="false">
      <c r="A20" s="23" t="s">
        <v>199</v>
      </c>
      <c r="B20" s="24" t="n">
        <f aca="false">IF(B19="",0,INDEX('2. Escalas retributivas'!$H$18:$L$18,MATCH(B19,{"A","B","C","D","E"},0)))</f>
        <v>0</v>
      </c>
      <c r="C20" s="24" t="n">
        <f aca="false">IF(C19="",0,INDEX('2. Escalas retributivas'!$H$19:$L$19,MATCH(C19,{"A","B","C","D","E"},0)))</f>
        <v>0</v>
      </c>
      <c r="D20" s="24" t="n">
        <f aca="false">IF(D19="",0,INDEX('2. Escalas retributivas'!$H$20:$L$20,MATCH(D19,{"A","B","C","D","E"},0)))</f>
        <v>0</v>
      </c>
      <c r="E20" s="24" t="n">
        <f aca="false">IF(E19="",0,INDEX('2. Escalas retributivas'!$H$21:$L$21,MATCH(E19,{"A","B","C","D","E"},0)))</f>
        <v>0</v>
      </c>
      <c r="F20" s="24" t="n">
        <f aca="false">IF(F19="",0,INDEX('2. Escalas retributivas'!$H$22:$L$22,MATCH(F19,{"A","B","C","D","E"},0)))</f>
        <v>95931.1960818696</v>
      </c>
      <c r="G20" s="24" t="n">
        <f aca="false">IF(G19="",0,INDEX('2. Escalas retributivas'!$H$23:$L$23,MATCH(G19,{"A","B","C","D","E"},0)))</f>
        <v>96890.5055095485</v>
      </c>
      <c r="H20" s="24" t="n">
        <f aca="false">IF(H19="",0,INDEX('2. Escalas retributivas'!$H$24:$L$24,MATCH(H19,{"A","B","C","D","E"},0)))</f>
        <v>97859.4127225038</v>
      </c>
      <c r="I20" s="24" t="n">
        <f aca="false">IF(I19="",0,INDEX('2. Escalas retributivas'!$H$25:$L$25,MATCH(I19,{"A","B","C","D","E"},0)))</f>
        <v>99571.9465813981</v>
      </c>
      <c r="J20" s="24" t="n">
        <f aca="false">IF(J19="",0,INDEX('2. Escalas retributivas'!$H$26:$L$26,MATCH(J19,{"A","B","C","D","E"},0)))</f>
        <v>67291.8272902949</v>
      </c>
      <c r="K20" s="24" t="n">
        <f aca="false">IF(K19="",0,INDEX('2. Escalas retributivas'!$H$27:$L$27,MATCH(K19,{"A","B","C","D","E"},0)))</f>
        <v>67291.8272902949</v>
      </c>
      <c r="L20" s="24" t="n">
        <f aca="false">IF(L19="",0,INDEX('2. Escalas retributivas'!$H$28:$L$28,MATCH(L19,{"A","B","C","D","E"},0)))</f>
        <v>67291.8272902949</v>
      </c>
      <c r="M20" s="24" t="n">
        <f aca="false">IF(M19="",0,INDEX('2. Escalas retributivas'!$H$29:$L$29,MATCH(M19,{"A","B","C","D","E"},0)))</f>
        <v>67291.8272902949</v>
      </c>
      <c r="N20" s="24" t="n">
        <f aca="false">IF(N19="",0,INDEX('2. Escalas retributivas'!$H$30:$L$30,MATCH(N19,{"A","B","C","D","E"},0)))</f>
        <v>67291.8272902949</v>
      </c>
      <c r="O20" s="24" t="n">
        <f aca="false">IF(O19="",0,INDEX('2. Escalas retributivas'!$H$31:$L$31,MATCH(O19,{"A","B","C","D","E"},0)))</f>
        <v>68637.6415125208</v>
      </c>
      <c r="P20" s="24" t="n">
        <f aca="false">IF(P19="",0,INDEX('2. Escalas retributivas'!$H$32:$L$32,MATCH(P19,{"A","B","C","D","E"},0)))</f>
        <v>70698.48</v>
      </c>
      <c r="Q20" s="24" t="n">
        <f aca="false">IF(Q19="",0,INDEX('2. Escalas retributivas'!$H$33:$L$33,MATCH(Q19,{"A","B","C","D","E"},0)))</f>
        <v>71758.9554637216</v>
      </c>
      <c r="R20" s="25" t="n">
        <f aca="false">SUM(B20:Q20)</f>
        <v>937807.274323037</v>
      </c>
    </row>
    <row r="21" customFormat="false" ht="15" hidden="false" customHeight="false" outlineLevel="0" collapsed="false">
      <c r="A21" s="13" t="s">
        <v>34</v>
      </c>
      <c r="B21" s="21"/>
      <c r="C21" s="21"/>
      <c r="D21" s="21"/>
      <c r="E21" s="21"/>
      <c r="F21" s="21" t="s">
        <v>111</v>
      </c>
      <c r="G21" s="21" t="s">
        <v>111</v>
      </c>
      <c r="H21" s="21" t="s">
        <v>111</v>
      </c>
      <c r="I21" s="21" t="s">
        <v>111</v>
      </c>
      <c r="J21" s="21" t="s">
        <v>111</v>
      </c>
      <c r="K21" s="21" t="s">
        <v>111</v>
      </c>
      <c r="L21" s="21" t="s">
        <v>111</v>
      </c>
      <c r="M21" s="21" t="s">
        <v>111</v>
      </c>
      <c r="N21" s="21" t="s">
        <v>111</v>
      </c>
      <c r="O21" s="21" t="s">
        <v>111</v>
      </c>
      <c r="P21" s="21" t="s">
        <v>111</v>
      </c>
      <c r="Q21" s="21" t="s">
        <v>111</v>
      </c>
      <c r="R21" s="22"/>
    </row>
    <row r="22" customFormat="false" ht="15" hidden="false" customHeight="false" outlineLevel="0" collapsed="false">
      <c r="A22" s="23" t="s">
        <v>199</v>
      </c>
      <c r="B22" s="24" t="n">
        <f aca="false">IF(B21="",0,INDEX('2. Escalas retributivas'!$H$18:$L$18,MATCH(B21,{"A","B","C","D","E"},0)))</f>
        <v>0</v>
      </c>
      <c r="C22" s="24" t="n">
        <f aca="false">IF(C21="",0,INDEX('2. Escalas retributivas'!$H$19:$L$19,MATCH(C21,{"A","B","C","D","E"},0)))</f>
        <v>0</v>
      </c>
      <c r="D22" s="24" t="n">
        <f aca="false">IF(D21="",0,INDEX('2. Escalas retributivas'!$H$20:$L$20,MATCH(D21,{"A","B","C","D","E"},0)))</f>
        <v>0</v>
      </c>
      <c r="E22" s="24" t="n">
        <f aca="false">IF(E21="",0,INDEX('2. Escalas retributivas'!$H$21:$L$21,MATCH(E21,{"A","B","C","D","E"},0)))</f>
        <v>0</v>
      </c>
      <c r="F22" s="24" t="n">
        <f aca="false">IF(F21="",0,INDEX('2. Escalas retributivas'!$H$22:$L$22,MATCH(F21,{"A","B","C","D","E"},0)))</f>
        <v>63405.3354309249</v>
      </c>
      <c r="G22" s="24" t="n">
        <f aca="false">IF(G21="",0,INDEX('2. Escalas retributivas'!$H$23:$L$23,MATCH(G21,{"A","B","C","D","E"},0)))</f>
        <v>64039.3871109656</v>
      </c>
      <c r="H22" s="24" t="n">
        <f aca="false">IF(H21="",0,INDEX('2. Escalas retributivas'!$H$24:$L$24,MATCH(H21,{"A","B","C","D","E"},0)))</f>
        <v>64679.782408304</v>
      </c>
      <c r="I22" s="24" t="n">
        <f aca="false">IF(I21="",0,INDEX('2. Escalas retributivas'!$H$25:$L$25,MATCH(I21,{"A","B","C","D","E"},0)))</f>
        <v>65811.6747248278</v>
      </c>
      <c r="J22" s="24" t="n">
        <f aca="false">IF(J21="",0,INDEX('2. Escalas retributivas'!$H$26:$L$26,MATCH(J21,{"A","B","C","D","E"},0)))</f>
        <v>67291.8272902949</v>
      </c>
      <c r="K22" s="24" t="n">
        <f aca="false">IF(K21="",0,INDEX('2. Escalas retributivas'!$H$27:$L$27,MATCH(K21,{"A","B","C","D","E"},0)))</f>
        <v>67291.8272902949</v>
      </c>
      <c r="L22" s="24" t="n">
        <f aca="false">IF(L21="",0,INDEX('2. Escalas retributivas'!$H$28:$L$28,MATCH(L21,{"A","B","C","D","E"},0)))</f>
        <v>67291.8272902949</v>
      </c>
      <c r="M22" s="24" t="n">
        <f aca="false">IF(M21="",0,INDEX('2. Escalas retributivas'!$H$29:$L$29,MATCH(M21,{"A","B","C","D","E"},0)))</f>
        <v>67291.8272902949</v>
      </c>
      <c r="N22" s="24" t="n">
        <f aca="false">IF(N21="",0,INDEX('2. Escalas retributivas'!$H$30:$L$30,MATCH(N21,{"A","B","C","D","E"},0)))</f>
        <v>67291.8272902949</v>
      </c>
      <c r="O22" s="24" t="n">
        <f aca="false">IF(O21="",0,INDEX('2. Escalas retributivas'!$H$31:$L$31,MATCH(O21,{"A","B","C","D","E"},0)))</f>
        <v>68637.6415125208</v>
      </c>
      <c r="P22" s="24" t="n">
        <f aca="false">IF(P21="",0,INDEX('2. Escalas retributivas'!$H$32:$L$32,MATCH(P21,{"A","B","C","D","E"},0)))</f>
        <v>70698.48</v>
      </c>
      <c r="Q22" s="24" t="n">
        <f aca="false">IF(Q21="",0,INDEX('2. Escalas retributivas'!$H$33:$L$33,MATCH(Q21,{"A","B","C","D","E"},0)))</f>
        <v>71758.9554637216</v>
      </c>
      <c r="R22" s="25" t="n">
        <f aca="false">SUM(B22:Q22)</f>
        <v>805490.393102739</v>
      </c>
    </row>
    <row r="23" customFormat="false" ht="15" hidden="false" customHeight="false" outlineLevel="0" collapsed="false">
      <c r="A23" s="13" t="s">
        <v>36</v>
      </c>
      <c r="B23" s="21"/>
      <c r="C23" s="21"/>
      <c r="D23" s="21"/>
      <c r="E23" s="21"/>
      <c r="F23" s="21"/>
      <c r="G23" s="21" t="s">
        <v>111</v>
      </c>
      <c r="H23" s="21" t="s">
        <v>111</v>
      </c>
      <c r="I23" s="21" t="s">
        <v>111</v>
      </c>
      <c r="J23" s="21" t="s">
        <v>107</v>
      </c>
      <c r="K23" s="21" t="s">
        <v>107</v>
      </c>
      <c r="L23" s="21" t="s">
        <v>107</v>
      </c>
      <c r="M23" s="21" t="s">
        <v>107</v>
      </c>
      <c r="N23" s="21" t="s">
        <v>107</v>
      </c>
      <c r="O23" s="21" t="s">
        <v>107</v>
      </c>
      <c r="P23" s="21" t="s">
        <v>107</v>
      </c>
      <c r="Q23" s="21" t="s">
        <v>107</v>
      </c>
      <c r="R23" s="22"/>
    </row>
    <row r="24" customFormat="false" ht="15" hidden="false" customHeight="false" outlineLevel="0" collapsed="false">
      <c r="A24" s="23" t="s">
        <v>199</v>
      </c>
      <c r="B24" s="24" t="n">
        <f aca="false">IF(B23="",0,INDEX('2. Escalas retributivas'!$H$18:$L$18,MATCH(B23,{"A","B","C","D","E"},0)))</f>
        <v>0</v>
      </c>
      <c r="C24" s="24" t="n">
        <f aca="false">IF(C23="",0,INDEX('2. Escalas retributivas'!$H$19:$L$19,MATCH(C23,{"A","B","C","D","E"},0)))</f>
        <v>0</v>
      </c>
      <c r="D24" s="24" t="n">
        <f aca="false">IF(D23="",0,INDEX('2. Escalas retributivas'!$H$20:$L$20,MATCH(D23,{"A","B","C","D","E"},0)))</f>
        <v>0</v>
      </c>
      <c r="E24" s="24" t="n">
        <f aca="false">IF(E23="",0,INDEX('2. Escalas retributivas'!$H$21:$L$21,MATCH(E23,{"A","B","C","D","E"},0)))</f>
        <v>0</v>
      </c>
      <c r="F24" s="24" t="n">
        <f aca="false">IF(F23="",0,INDEX('2. Escalas retributivas'!$H$22:$L$22,MATCH(F23,{"A","B","C","D","E"},0)))</f>
        <v>0</v>
      </c>
      <c r="G24" s="24" t="n">
        <f aca="false">IF(G23="",0,INDEX('2. Escalas retributivas'!$H$23:$L$23,MATCH(G23,{"A","B","C","D","E"},0)))</f>
        <v>64039.3871109656</v>
      </c>
      <c r="H24" s="24" t="n">
        <f aca="false">IF(H23="",0,INDEX('2. Escalas retributivas'!$H$24:$L$24,MATCH(H23,{"A","B","C","D","E"},0)))</f>
        <v>64679.782408304</v>
      </c>
      <c r="I24" s="24" t="n">
        <f aca="false">IF(I23="",0,INDEX('2. Escalas retributivas'!$H$25:$L$25,MATCH(I23,{"A","B","C","D","E"},0)))</f>
        <v>65811.6747248278</v>
      </c>
      <c r="J24" s="24" t="n">
        <f aca="false">IF(J23="",0,INDEX('2. Escalas retributivas'!$H$26:$L$26,MATCH(J23,{"A","B","C","D","E"},0)))</f>
        <v>101811.392284569</v>
      </c>
      <c r="K24" s="24" t="n">
        <f aca="false">IF(K23="",0,INDEX('2. Escalas retributivas'!$H$27:$L$27,MATCH(K23,{"A","B","C","D","E"},0)))</f>
        <v>101811.392284569</v>
      </c>
      <c r="L24" s="24" t="n">
        <f aca="false">IF(L23="",0,INDEX('2. Escalas retributivas'!$H$28:$L$28,MATCH(L23,{"A","B","C","D","E"},0)))</f>
        <v>101811.392284569</v>
      </c>
      <c r="M24" s="24" t="n">
        <f aca="false">IF(M23="",0,INDEX('2. Escalas retributivas'!$H$29:$L$29,MATCH(M23,{"A","B","C","D","E"},0)))</f>
        <v>101811.392284569</v>
      </c>
      <c r="N24" s="24" t="n">
        <f aca="false">IF(N23="",0,INDEX('2. Escalas retributivas'!$H$30:$L$30,MATCH(N23,{"A","B","C","D","E"},0)))</f>
        <v>101811.392284569</v>
      </c>
      <c r="O24" s="24" t="n">
        <f aca="false">IF(O23="",0,INDEX('2. Escalas retributivas'!$H$31:$L$31,MATCH(O23,{"A","B","C","D","E"},0)))</f>
        <v>103847.586355063</v>
      </c>
      <c r="P24" s="24" t="n">
        <f aca="false">IF(P23="",0,INDEX('2. Escalas retributivas'!$H$32:$L$32,MATCH(P23,{"A","B","C","D","E"},0)))</f>
        <v>106965.6</v>
      </c>
      <c r="Q24" s="24" t="n">
        <f aca="false">IF(Q23="",0,INDEX('2. Escalas retributivas'!$H$33:$L$33,MATCH(Q23,{"A","B","C","D","E"},0)))</f>
        <v>108570.08137304</v>
      </c>
      <c r="R24" s="25" t="n">
        <f aca="false">SUM(B24:Q24)</f>
        <v>1022971.07339505</v>
      </c>
    </row>
    <row r="25" customFormat="false" ht="15" hidden="false" customHeight="false" outlineLevel="0" collapsed="false">
      <c r="A25" s="13" t="s">
        <v>45</v>
      </c>
      <c r="B25" s="21"/>
      <c r="C25" s="21"/>
      <c r="D25" s="21"/>
      <c r="E25" s="21"/>
      <c r="F25" s="21" t="s">
        <v>111</v>
      </c>
      <c r="G25" s="21" t="s">
        <v>111</v>
      </c>
      <c r="H25" s="21"/>
      <c r="I25" s="21"/>
      <c r="J25" s="21" t="s">
        <v>105</v>
      </c>
      <c r="K25" s="21" t="s">
        <v>105</v>
      </c>
      <c r="L25" s="21" t="s">
        <v>105</v>
      </c>
      <c r="M25" s="21" t="s">
        <v>105</v>
      </c>
      <c r="N25" s="21" t="s">
        <v>105</v>
      </c>
      <c r="O25" s="21" t="s">
        <v>105</v>
      </c>
      <c r="P25" s="21" t="s">
        <v>105</v>
      </c>
      <c r="Q25" s="21" t="s">
        <v>105</v>
      </c>
      <c r="R25" s="22"/>
    </row>
    <row r="26" customFormat="false" ht="15" hidden="false" customHeight="false" outlineLevel="0" collapsed="false">
      <c r="A26" s="23" t="s">
        <v>199</v>
      </c>
      <c r="B26" s="24" t="n">
        <f aca="false">IF(B25="",0,INDEX('2. Escalas retributivas'!$H$18:$L$18,MATCH(B25,{"A","B","C","D","E"},0)))</f>
        <v>0</v>
      </c>
      <c r="C26" s="24" t="n">
        <f aca="false">IF(C25="",0,INDEX('2. Escalas retributivas'!$H$19:$L$19,MATCH(C25,{"A","B","C","D","E"},0)))</f>
        <v>0</v>
      </c>
      <c r="D26" s="24" t="n">
        <f aca="false">IF(D25="",0,INDEX('2. Escalas retributivas'!$H$20:$L$20,MATCH(D25,{"A","B","C","D","E"},0)))</f>
        <v>0</v>
      </c>
      <c r="E26" s="24" t="n">
        <f aca="false">IF(E25="",0,INDEX('2. Escalas retributivas'!$H$21:$L$21,MATCH(E25,{"A","B","C","D","E"},0)))</f>
        <v>0</v>
      </c>
      <c r="F26" s="24" t="n">
        <f aca="false">IF(F25="",0,INDEX('2. Escalas retributivas'!$H$22:$L$22,MATCH(F25,{"A","B","C","D","E"},0)))</f>
        <v>63405.3354309249</v>
      </c>
      <c r="G26" s="24" t="n">
        <f aca="false">IF(G25="",0,INDEX('2. Escalas retributivas'!$H$23:$L$23,MATCH(G25,{"A","B","C","D","E"},0)))</f>
        <v>64039.3871109656</v>
      </c>
      <c r="H26" s="24" t="n">
        <f aca="false">IF(H25="",0,INDEX('2. Escalas retributivas'!$H$24:$L$24,MATCH(H25,{"A","B","C","D","E"},0)))</f>
        <v>0</v>
      </c>
      <c r="I26" s="24" t="n">
        <f aca="false">IF(I25="",0,INDEX('2. Escalas retributivas'!$H$25:$L$25,MATCH(I25,{"A","B","C","D","E"},0)))</f>
        <v>0</v>
      </c>
      <c r="J26" s="24" t="n">
        <f aca="false">IF(J25="",0,INDEX('2. Escalas retributivas'!$H$26:$L$26,MATCH(J25,{"A","B","C","D","E"},0)))</f>
        <v>106238.813809762</v>
      </c>
      <c r="K26" s="24" t="n">
        <f aca="false">IF(K25="",0,INDEX('2. Escalas retributivas'!$H$27:$L$27,MATCH(K25,{"A","B","C","D","E"},0)))</f>
        <v>106238.813809762</v>
      </c>
      <c r="L26" s="24" t="n">
        <f aca="false">IF(L25="",0,INDEX('2. Escalas retributivas'!$H$28:$L$28,MATCH(L25,{"A","B","C","D","E"},0)))</f>
        <v>106238.813809762</v>
      </c>
      <c r="M26" s="24" t="n">
        <f aca="false">IF(M25="",0,INDEX('2. Escalas retributivas'!$H$29:$L$29,MATCH(M25,{"A","B","C","D","E"},0)))</f>
        <v>106238.813809762</v>
      </c>
      <c r="N26" s="24" t="n">
        <f aca="false">IF(N25="",0,INDEX('2. Escalas retributivas'!$H$30:$L$30,MATCH(N25,{"A","B","C","D","E"},0)))</f>
        <v>106238.813809762</v>
      </c>
      <c r="O26" s="24" t="n">
        <f aca="false">IF(O25="",0,INDEX('2. Escalas retributivas'!$H$31:$L$31,MATCH(O25,{"A","B","C","D","E"},0)))</f>
        <v>108363.554841995</v>
      </c>
      <c r="P26" s="24" t="n">
        <f aca="false">IF(P25="",0,INDEX('2. Escalas retributivas'!$H$32:$L$32,MATCH(P25,{"A","B","C","D","E"},0)))</f>
        <v>111617.16</v>
      </c>
      <c r="Q26" s="24" t="n">
        <f aca="false">IF(Q25="",0,INDEX('2. Escalas retributivas'!$H$33:$L$33,MATCH(Q25,{"A","B","C","D","E"},0)))</f>
        <v>113291.414658803</v>
      </c>
      <c r="R26" s="25" t="n">
        <f aca="false">SUM(B26:Q26)</f>
        <v>991910.9210915</v>
      </c>
    </row>
    <row r="27" customFormat="false" ht="15" hidden="false" customHeight="false" outlineLevel="0" collapsed="false">
      <c r="A27" s="13" t="s">
        <v>41</v>
      </c>
      <c r="B27" s="21"/>
      <c r="C27" s="21"/>
      <c r="D27" s="21"/>
      <c r="E27" s="21"/>
      <c r="F27" s="21" t="s">
        <v>111</v>
      </c>
      <c r="G27" s="21" t="s">
        <v>111</v>
      </c>
      <c r="H27" s="21"/>
      <c r="I27" s="21"/>
      <c r="J27" s="21" t="s">
        <v>107</v>
      </c>
      <c r="K27" s="21" t="s">
        <v>107</v>
      </c>
      <c r="L27" s="21" t="s">
        <v>107</v>
      </c>
      <c r="M27" s="21" t="s">
        <v>107</v>
      </c>
      <c r="N27" s="21" t="s">
        <v>107</v>
      </c>
      <c r="O27" s="21" t="s">
        <v>107</v>
      </c>
      <c r="P27" s="21" t="s">
        <v>107</v>
      </c>
      <c r="Q27" s="21" t="s">
        <v>107</v>
      </c>
      <c r="R27" s="22"/>
    </row>
    <row r="28" customFormat="false" ht="15" hidden="false" customHeight="false" outlineLevel="0" collapsed="false">
      <c r="A28" s="23" t="s">
        <v>199</v>
      </c>
      <c r="B28" s="24" t="n">
        <f aca="false">IF(B27="",0,INDEX('2. Escalas retributivas'!$H$18:$L$18,MATCH(B27,{"A","B","C","D","E"},0)))</f>
        <v>0</v>
      </c>
      <c r="C28" s="24" t="n">
        <f aca="false">IF(C27="",0,INDEX('2. Escalas retributivas'!$H$19:$L$19,MATCH(C27,{"A","B","C","D","E"},0)))</f>
        <v>0</v>
      </c>
      <c r="D28" s="24" t="n">
        <f aca="false">IF(D27="",0,INDEX('2. Escalas retributivas'!$H$20:$L$20,MATCH(D27,{"A","B","C","D","E"},0)))</f>
        <v>0</v>
      </c>
      <c r="E28" s="24" t="n">
        <f aca="false">IF(E27="",0,INDEX('2. Escalas retributivas'!$H$21:$L$21,MATCH(E27,{"A","B","C","D","E"},0)))</f>
        <v>0</v>
      </c>
      <c r="F28" s="24" t="n">
        <f aca="false">IF(F27="",0,INDEX('2. Escalas retributivas'!$H$22:$L$22,MATCH(F27,{"A","B","C","D","E"},0)))</f>
        <v>63405.3354309249</v>
      </c>
      <c r="G28" s="24" t="n">
        <f aca="false">IF(G27="",0,INDEX('2. Escalas retributivas'!$H$23:$L$23,MATCH(G27,{"A","B","C","D","E"},0)))</f>
        <v>64039.3871109656</v>
      </c>
      <c r="H28" s="24" t="n">
        <f aca="false">IF(H27="",0,INDEX('2. Escalas retributivas'!$H$24:$L$24,MATCH(H27,{"A","B","C","D","E"},0)))</f>
        <v>0</v>
      </c>
      <c r="I28" s="24" t="n">
        <f aca="false">IF(I27="",0,INDEX('2. Escalas retributivas'!$H$25:$L$25,MATCH(I27,{"A","B","C","D","E"},0)))</f>
        <v>0</v>
      </c>
      <c r="J28" s="24" t="n">
        <f aca="false">IF(J27="",0,INDEX('2. Escalas retributivas'!$H$26:$L$26,MATCH(J27,{"A","B","C","D","E"},0)))</f>
        <v>101811.392284569</v>
      </c>
      <c r="K28" s="24" t="n">
        <f aca="false">IF(K27="",0,INDEX('2. Escalas retributivas'!$H$27:$L$27,MATCH(K27,{"A","B","C","D","E"},0)))</f>
        <v>101811.392284569</v>
      </c>
      <c r="L28" s="24" t="n">
        <f aca="false">IF(L27="",0,INDEX('2. Escalas retributivas'!$H$28:$L$28,MATCH(L27,{"A","B","C","D","E"},0)))</f>
        <v>101811.392284569</v>
      </c>
      <c r="M28" s="24" t="n">
        <f aca="false">IF(M27="",0,INDEX('2. Escalas retributivas'!$H$29:$L$29,MATCH(M27,{"A","B","C","D","E"},0)))</f>
        <v>101811.392284569</v>
      </c>
      <c r="N28" s="24" t="n">
        <f aca="false">IF(N27="",0,INDEX('2. Escalas retributivas'!$H$30:$L$30,MATCH(N27,{"A","B","C","D","E"},0)))</f>
        <v>101811.392284569</v>
      </c>
      <c r="O28" s="24" t="n">
        <f aca="false">IF(O27="",0,INDEX('2. Escalas retributivas'!$H$31:$L$31,MATCH(O27,{"A","B","C","D","E"},0)))</f>
        <v>103847.586355063</v>
      </c>
      <c r="P28" s="24" t="n">
        <f aca="false">IF(P27="",0,INDEX('2. Escalas retributivas'!$H$32:$L$32,MATCH(P27,{"A","B","C","D","E"},0)))</f>
        <v>106965.6</v>
      </c>
      <c r="Q28" s="24" t="n">
        <f aca="false">IF(Q27="",0,INDEX('2. Escalas retributivas'!$H$33:$L$33,MATCH(Q27,{"A","B","C","D","E"},0)))</f>
        <v>108570.08137304</v>
      </c>
      <c r="R28" s="25" t="n">
        <f aca="false">SUM(B28:Q28)</f>
        <v>955884.95169284</v>
      </c>
    </row>
    <row r="29" customFormat="false" ht="15" hidden="false" customHeight="false" outlineLevel="0" collapsed="false">
      <c r="A29" s="13" t="s">
        <v>47</v>
      </c>
      <c r="B29" s="21"/>
      <c r="C29" s="21"/>
      <c r="D29" s="21"/>
      <c r="E29" s="21"/>
      <c r="F29" s="21"/>
      <c r="G29" s="21"/>
      <c r="H29" s="21"/>
      <c r="I29" s="21"/>
      <c r="J29" s="21" t="s">
        <v>107</v>
      </c>
      <c r="K29" s="21" t="s">
        <v>107</v>
      </c>
      <c r="L29" s="21" t="s">
        <v>107</v>
      </c>
      <c r="M29" s="21" t="s">
        <v>107</v>
      </c>
      <c r="N29" s="21" t="s">
        <v>107</v>
      </c>
      <c r="O29" s="21" t="s">
        <v>107</v>
      </c>
      <c r="P29" s="21" t="s">
        <v>107</v>
      </c>
      <c r="Q29" s="21" t="s">
        <v>107</v>
      </c>
      <c r="R29" s="22"/>
    </row>
    <row r="30" customFormat="false" ht="15" hidden="false" customHeight="false" outlineLevel="0" collapsed="false">
      <c r="A30" s="23" t="s">
        <v>199</v>
      </c>
      <c r="B30" s="24" t="n">
        <f aca="false">IF(B29="",0,INDEX('2. Escalas retributivas'!$H$18:$L$18,MATCH(B29,{"A","B","C","D","E"},0)))</f>
        <v>0</v>
      </c>
      <c r="C30" s="24" t="n">
        <f aca="false">IF(C29="",0,INDEX('2. Escalas retributivas'!$H$19:$L$19,MATCH(C29,{"A","B","C","D","E"},0)))</f>
        <v>0</v>
      </c>
      <c r="D30" s="24" t="n">
        <f aca="false">IF(D29="",0,INDEX('2. Escalas retributivas'!$H$20:$L$20,MATCH(D29,{"A","B","C","D","E"},0)))</f>
        <v>0</v>
      </c>
      <c r="E30" s="24" t="n">
        <f aca="false">IF(E29="",0,INDEX('2. Escalas retributivas'!$H$21:$L$21,MATCH(E29,{"A","B","C","D","E"},0)))</f>
        <v>0</v>
      </c>
      <c r="F30" s="24" t="n">
        <f aca="false">IF(F29="",0,INDEX('2. Escalas retributivas'!$H$22:$L$22,MATCH(F29,{"A","B","C","D","E"},0)))</f>
        <v>0</v>
      </c>
      <c r="G30" s="24" t="n">
        <f aca="false">IF(G29="",0,INDEX('2. Escalas retributivas'!$H$23:$L$23,MATCH(G29,{"A","B","C","D","E"},0)))</f>
        <v>0</v>
      </c>
      <c r="H30" s="24" t="n">
        <f aca="false">IF(H29="",0,INDEX('2. Escalas retributivas'!$H$24:$L$24,MATCH(H29,{"A","B","C","D","E"},0)))</f>
        <v>0</v>
      </c>
      <c r="I30" s="24" t="n">
        <f aca="false">IF(I29="",0,INDEX('2. Escalas retributivas'!$H$25:$L$25,MATCH(I29,{"A","B","C","D","E"},0)))</f>
        <v>0</v>
      </c>
      <c r="J30" s="24" t="n">
        <f aca="false">IF(J29="",0,INDEX('2. Escalas retributivas'!$H$26:$L$26,MATCH(J29,{"A","B","C","D","E"},0)))</f>
        <v>101811.392284569</v>
      </c>
      <c r="K30" s="24" t="n">
        <f aca="false">IF(K29="",0,INDEX('2. Escalas retributivas'!$H$27:$L$27,MATCH(K29,{"A","B","C","D","E"},0)))</f>
        <v>101811.392284569</v>
      </c>
      <c r="L30" s="24" t="n">
        <f aca="false">IF(L29="",0,INDEX('2. Escalas retributivas'!$H$28:$L$28,MATCH(L29,{"A","B","C","D","E"},0)))</f>
        <v>101811.392284569</v>
      </c>
      <c r="M30" s="24" t="n">
        <f aca="false">IF(M29="",0,INDEX('2. Escalas retributivas'!$H$29:$L$29,MATCH(M29,{"A","B","C","D","E"},0)))</f>
        <v>101811.392284569</v>
      </c>
      <c r="N30" s="24" t="n">
        <f aca="false">IF(N29="",0,INDEX('2. Escalas retributivas'!$H$30:$L$30,MATCH(N29,{"A","B","C","D","E"},0)))</f>
        <v>101811.392284569</v>
      </c>
      <c r="O30" s="24" t="n">
        <f aca="false">IF(O29="",0,INDEX('2. Escalas retributivas'!$H$31:$L$31,MATCH(O29,{"A","B","C","D","E"},0)))</f>
        <v>103847.586355063</v>
      </c>
      <c r="P30" s="24" t="n">
        <f aca="false">IF(P29="",0,INDEX('2. Escalas retributivas'!$H$32:$L$32,MATCH(P29,{"A","B","C","D","E"},0)))</f>
        <v>106965.6</v>
      </c>
      <c r="Q30" s="24" t="n">
        <f aca="false">IF(Q29="",0,INDEX('2. Escalas retributivas'!$H$33:$L$33,MATCH(Q29,{"A","B","C","D","E"},0)))</f>
        <v>108570.08137304</v>
      </c>
      <c r="R30" s="25" t="n">
        <f aca="false">SUM(B30:Q30)</f>
        <v>828440.229150949</v>
      </c>
    </row>
    <row r="32" customFormat="false" ht="15" hidden="false" customHeight="true" outlineLevel="0" collapsed="false">
      <c r="A32" s="2" t="s">
        <v>200</v>
      </c>
      <c r="B32" s="2"/>
      <c r="C32" s="2"/>
      <c r="D32" s="2"/>
      <c r="E32" s="2"/>
      <c r="F32" s="2"/>
      <c r="G32" s="2"/>
      <c r="H32" s="2"/>
      <c r="I32" s="2"/>
      <c r="J32" s="2"/>
      <c r="K32" s="2"/>
      <c r="L32" s="2"/>
      <c r="M32" s="2"/>
      <c r="N32" s="2"/>
      <c r="O32" s="2"/>
      <c r="P32" s="2"/>
      <c r="Q32" s="2"/>
      <c r="R32" s="2"/>
    </row>
    <row r="33" customFormat="false" ht="15" hidden="false" customHeight="false" outlineLevel="0" collapsed="false">
      <c r="A33" s="2"/>
      <c r="B33" s="2"/>
      <c r="C33" s="2"/>
      <c r="D33" s="2"/>
      <c r="E33" s="2"/>
      <c r="F33" s="2"/>
      <c r="G33" s="2"/>
      <c r="H33" s="2"/>
      <c r="I33" s="2"/>
      <c r="J33" s="2"/>
      <c r="K33" s="2"/>
      <c r="L33" s="2"/>
      <c r="M33" s="2"/>
      <c r="N33" s="2"/>
      <c r="O33" s="2"/>
      <c r="P33" s="2"/>
      <c r="Q33" s="2"/>
      <c r="R33" s="2"/>
    </row>
    <row r="34" customFormat="false" ht="15" hidden="false" customHeight="false" outlineLevel="0" collapsed="false">
      <c r="A34" s="2"/>
      <c r="B34" s="2"/>
      <c r="C34" s="2"/>
      <c r="D34" s="2"/>
      <c r="E34" s="2"/>
      <c r="F34" s="2"/>
      <c r="G34" s="2"/>
      <c r="H34" s="2"/>
      <c r="I34" s="2"/>
      <c r="J34" s="2"/>
      <c r="K34" s="2"/>
      <c r="L34" s="2"/>
      <c r="M34" s="2"/>
      <c r="N34" s="2"/>
      <c r="O34" s="2"/>
      <c r="P34" s="2"/>
      <c r="Q34" s="2"/>
      <c r="R34" s="2"/>
    </row>
    <row r="35" customFormat="false" ht="15" hidden="false" customHeight="false" outlineLevel="0" collapsed="false">
      <c r="A35" s="2"/>
      <c r="B35" s="2"/>
      <c r="C35" s="2"/>
      <c r="D35" s="2"/>
      <c r="E35" s="2"/>
      <c r="F35" s="2"/>
      <c r="G35" s="2"/>
      <c r="H35" s="2"/>
      <c r="I35" s="2"/>
      <c r="J35" s="2"/>
      <c r="K35" s="2"/>
      <c r="L35" s="2"/>
      <c r="M35" s="2"/>
      <c r="N35" s="2"/>
      <c r="O35" s="2"/>
      <c r="P35" s="2"/>
      <c r="Q35" s="2"/>
      <c r="R35" s="2"/>
    </row>
  </sheetData>
  <mergeCells count="2">
    <mergeCell ref="A2:T4"/>
    <mergeCell ref="A32:R35"/>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1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0"/>
    <col collapsed="false" customWidth="true" hidden="false" outlineLevel="0" max="3" min="3" style="0" width="26"/>
    <col collapsed="false" customWidth="true" hidden="false" outlineLevel="0" max="4" min="4" style="0" width="22"/>
    <col collapsed="false" customWidth="true" hidden="false" outlineLevel="0" max="5" min="5" style="0" width="46"/>
  </cols>
  <sheetData>
    <row r="1" customFormat="false" ht="16.15" hidden="false" customHeight="false" outlineLevel="0" collapsed="false">
      <c r="A1" s="1" t="s">
        <v>201</v>
      </c>
    </row>
    <row r="2" customFormat="false" ht="15" hidden="false" customHeight="true" outlineLevel="0" collapsed="false">
      <c r="A2" s="2" t="s">
        <v>202</v>
      </c>
      <c r="B2" s="2"/>
      <c r="C2" s="2"/>
      <c r="D2" s="2"/>
      <c r="E2" s="2"/>
    </row>
    <row r="3" customFormat="false" ht="15" hidden="false" customHeight="false" outlineLevel="0" collapsed="false">
      <c r="A3" s="2"/>
      <c r="B3" s="2"/>
      <c r="C3" s="2"/>
      <c r="D3" s="2"/>
      <c r="E3" s="2"/>
    </row>
    <row r="4" customFormat="false" ht="15" hidden="false" customHeight="false" outlineLevel="0" collapsed="false">
      <c r="A4" s="2"/>
      <c r="B4" s="2"/>
      <c r="C4" s="2"/>
      <c r="D4" s="2"/>
      <c r="E4" s="2"/>
    </row>
    <row r="6" customFormat="false" ht="30" hidden="false" customHeight="true" outlineLevel="0" collapsed="false">
      <c r="A6" s="3" t="s">
        <v>2</v>
      </c>
      <c r="B6" s="3" t="s">
        <v>203</v>
      </c>
      <c r="C6" s="3" t="s">
        <v>204</v>
      </c>
      <c r="D6" s="3" t="s">
        <v>205</v>
      </c>
      <c r="E6" s="3" t="s">
        <v>3</v>
      </c>
    </row>
    <row r="7" customFormat="false" ht="15" hidden="false" customHeight="false" outlineLevel="0" collapsed="false">
      <c r="A7" s="14" t="n">
        <v>1</v>
      </c>
      <c r="B7" s="14" t="s">
        <v>206</v>
      </c>
      <c r="C7" s="14" t="s">
        <v>207</v>
      </c>
      <c r="D7" s="15" t="n">
        <v>88196.08</v>
      </c>
      <c r="E7" s="14" t="s">
        <v>208</v>
      </c>
    </row>
    <row r="8" customFormat="false" ht="15" hidden="false" customHeight="false" outlineLevel="0" collapsed="false">
      <c r="A8" s="14" t="n">
        <v>2</v>
      </c>
      <c r="B8" s="14" t="s">
        <v>206</v>
      </c>
      <c r="C8" s="14" t="s">
        <v>207</v>
      </c>
      <c r="D8" s="15" t="n">
        <v>88196.08</v>
      </c>
      <c r="E8" s="14" t="s">
        <v>209</v>
      </c>
    </row>
    <row r="9" customFormat="false" ht="15" hidden="false" customHeight="false" outlineLevel="0" collapsed="false">
      <c r="A9" s="14" t="n">
        <v>3</v>
      </c>
      <c r="B9" s="14" t="s">
        <v>206</v>
      </c>
      <c r="C9" s="14" t="s">
        <v>207</v>
      </c>
      <c r="D9" s="15" t="n">
        <v>88196.08</v>
      </c>
      <c r="E9" s="14" t="s">
        <v>210</v>
      </c>
    </row>
    <row r="10" customFormat="false" ht="15" hidden="false" customHeight="false" outlineLevel="0" collapsed="false">
      <c r="A10" s="14" t="n">
        <v>4</v>
      </c>
      <c r="B10" s="14" t="s">
        <v>206</v>
      </c>
      <c r="C10" s="14" t="s">
        <v>207</v>
      </c>
      <c r="D10" s="15" t="n">
        <v>88196.08</v>
      </c>
      <c r="E10" s="14" t="s">
        <v>211</v>
      </c>
    </row>
    <row r="11" customFormat="false" ht="15" hidden="false" customHeight="false" outlineLevel="0" collapsed="false">
      <c r="A11" s="14" t="n">
        <v>5</v>
      </c>
      <c r="B11" s="14" t="s">
        <v>206</v>
      </c>
      <c r="C11" s="14" t="s">
        <v>207</v>
      </c>
      <c r="D11" s="15" t="n">
        <v>88196.08</v>
      </c>
      <c r="E11" s="14" t="s">
        <v>212</v>
      </c>
    </row>
    <row r="12" customFormat="false" ht="15" hidden="false" customHeight="false" outlineLevel="0" collapsed="false">
      <c r="A12" s="14" t="n">
        <v>6</v>
      </c>
      <c r="B12" s="14" t="s">
        <v>206</v>
      </c>
      <c r="C12" s="14" t="s">
        <v>207</v>
      </c>
      <c r="D12" s="15" t="n">
        <v>88196.08</v>
      </c>
      <c r="E12" s="14" t="s">
        <v>213</v>
      </c>
    </row>
    <row r="13" customFormat="false" ht="15" hidden="false" customHeight="false" outlineLevel="0" collapsed="false">
      <c r="A13" s="14" t="n">
        <v>7</v>
      </c>
      <c r="B13" s="14" t="s">
        <v>206</v>
      </c>
      <c r="C13" s="14" t="s">
        <v>214</v>
      </c>
      <c r="D13" s="15" t="n">
        <v>65709</v>
      </c>
      <c r="E13" s="14" t="s">
        <v>215</v>
      </c>
    </row>
    <row r="14" customFormat="false" ht="15" hidden="false" customHeight="false" outlineLevel="0" collapsed="false">
      <c r="A14" s="14" t="n">
        <v>8</v>
      </c>
      <c r="B14" s="14" t="s">
        <v>206</v>
      </c>
      <c r="C14" s="14" t="s">
        <v>214</v>
      </c>
      <c r="D14" s="15" t="n">
        <v>65709</v>
      </c>
      <c r="E14" s="14" t="s">
        <v>216</v>
      </c>
    </row>
    <row r="15" customFormat="false" ht="15" hidden="false" customHeight="false" outlineLevel="0" collapsed="false">
      <c r="A15" s="14" t="n">
        <v>9</v>
      </c>
      <c r="B15" s="14" t="s">
        <v>206</v>
      </c>
      <c r="C15" s="14" t="s">
        <v>214</v>
      </c>
      <c r="D15" s="15" t="n">
        <v>65709</v>
      </c>
      <c r="E15" s="14" t="s">
        <v>217</v>
      </c>
    </row>
    <row r="16" customFormat="false" ht="15" hidden="false" customHeight="false" outlineLevel="0" collapsed="false">
      <c r="A16" s="14" t="n">
        <v>10</v>
      </c>
      <c r="B16" s="14" t="s">
        <v>206</v>
      </c>
      <c r="C16" s="14" t="s">
        <v>214</v>
      </c>
      <c r="D16" s="15" t="n">
        <v>65709</v>
      </c>
      <c r="E16" s="14" t="s">
        <v>218</v>
      </c>
    </row>
    <row r="17" customFormat="false" ht="15" hidden="false" customHeight="false" outlineLevel="0" collapsed="false">
      <c r="A17" s="14" t="n">
        <v>11</v>
      </c>
      <c r="B17" s="14" t="s">
        <v>206</v>
      </c>
      <c r="C17" s="14" t="s">
        <v>214</v>
      </c>
      <c r="D17" s="15" t="n">
        <v>65709</v>
      </c>
      <c r="E17" s="14" t="s">
        <v>219</v>
      </c>
    </row>
    <row r="18" customFormat="false" ht="15" hidden="false" customHeight="false" outlineLevel="0" collapsed="false">
      <c r="A18" s="14" t="n">
        <v>12</v>
      </c>
      <c r="B18" s="14" t="s">
        <v>206</v>
      </c>
      <c r="C18" s="14" t="s">
        <v>214</v>
      </c>
      <c r="D18" s="15" t="n">
        <v>65709</v>
      </c>
      <c r="E18" s="14" t="s">
        <v>220</v>
      </c>
    </row>
    <row r="19" customFormat="false" ht="15" hidden="false" customHeight="false" outlineLevel="0" collapsed="false">
      <c r="A19" s="14" t="n">
        <v>13</v>
      </c>
      <c r="B19" s="14" t="s">
        <v>206</v>
      </c>
      <c r="C19" s="14" t="s">
        <v>214</v>
      </c>
      <c r="D19" s="15" t="n">
        <v>65709</v>
      </c>
      <c r="E19" s="14" t="s">
        <v>221</v>
      </c>
    </row>
    <row r="20" customFormat="false" ht="15" hidden="false" customHeight="false" outlineLevel="0" collapsed="false">
      <c r="A20" s="14" t="n">
        <v>14</v>
      </c>
      <c r="B20" s="14" t="s">
        <v>206</v>
      </c>
      <c r="C20" s="14" t="s">
        <v>214</v>
      </c>
      <c r="D20" s="15" t="n">
        <v>65709</v>
      </c>
      <c r="E20" s="14" t="s">
        <v>222</v>
      </c>
    </row>
    <row r="21" customFormat="false" ht="15" hidden="false" customHeight="false" outlineLevel="0" collapsed="false">
      <c r="A21" s="14" t="n">
        <v>15</v>
      </c>
      <c r="B21" s="14" t="s">
        <v>206</v>
      </c>
      <c r="C21" s="14" t="s">
        <v>214</v>
      </c>
      <c r="D21" s="15" t="n">
        <v>65709</v>
      </c>
      <c r="E21" s="14" t="s">
        <v>223</v>
      </c>
    </row>
    <row r="22" customFormat="false" ht="15" hidden="false" customHeight="false" outlineLevel="0" collapsed="false">
      <c r="A22" s="14" t="n">
        <v>16</v>
      </c>
      <c r="B22" s="14" t="s">
        <v>206</v>
      </c>
      <c r="C22" s="14" t="s">
        <v>214</v>
      </c>
      <c r="D22" s="15" t="n">
        <v>65709</v>
      </c>
      <c r="E22" s="14" t="s">
        <v>224</v>
      </c>
    </row>
    <row r="23" customFormat="false" ht="15" hidden="false" customHeight="false" outlineLevel="0" collapsed="false">
      <c r="A23" s="14" t="n">
        <v>17</v>
      </c>
      <c r="B23" s="14" t="s">
        <v>206</v>
      </c>
      <c r="C23" s="14" t="s">
        <v>214</v>
      </c>
      <c r="D23" s="15" t="n">
        <v>65709</v>
      </c>
      <c r="E23" s="14" t="s">
        <v>225</v>
      </c>
    </row>
    <row r="24" customFormat="false" ht="15" hidden="false" customHeight="false" outlineLevel="0" collapsed="false">
      <c r="A24" s="14" t="n">
        <v>18</v>
      </c>
      <c r="B24" s="14" t="s">
        <v>206</v>
      </c>
      <c r="C24" s="14" t="s">
        <v>214</v>
      </c>
      <c r="D24" s="15" t="n">
        <v>65709</v>
      </c>
      <c r="E24" s="14" t="s">
        <v>226</v>
      </c>
    </row>
    <row r="25" customFormat="false" ht="15" hidden="false" customHeight="false" outlineLevel="0" collapsed="false">
      <c r="A25" s="14" t="n">
        <v>19</v>
      </c>
      <c r="B25" s="14" t="s">
        <v>206</v>
      </c>
      <c r="C25" s="14" t="s">
        <v>214</v>
      </c>
      <c r="D25" s="15" t="n">
        <v>65709</v>
      </c>
      <c r="E25" s="14" t="s">
        <v>227</v>
      </c>
    </row>
    <row r="26" customFormat="false" ht="15" hidden="false" customHeight="false" outlineLevel="0" collapsed="false">
      <c r="A26" s="14" t="n">
        <v>20</v>
      </c>
      <c r="B26" s="14" t="s">
        <v>206</v>
      </c>
      <c r="C26" s="14" t="s">
        <v>214</v>
      </c>
      <c r="D26" s="15" t="n">
        <v>65709</v>
      </c>
      <c r="E26" s="14" t="s">
        <v>228</v>
      </c>
    </row>
    <row r="27" customFormat="false" ht="15" hidden="false" customHeight="false" outlineLevel="0" collapsed="false">
      <c r="A27" s="14" t="n">
        <v>21</v>
      </c>
      <c r="B27" s="14" t="s">
        <v>206</v>
      </c>
      <c r="C27" s="14" t="s">
        <v>214</v>
      </c>
      <c r="D27" s="15" t="n">
        <v>65709</v>
      </c>
      <c r="E27" s="14" t="s">
        <v>229</v>
      </c>
    </row>
    <row r="28" customFormat="false" ht="15" hidden="false" customHeight="false" outlineLevel="0" collapsed="false">
      <c r="A28" s="14" t="n">
        <v>22</v>
      </c>
      <c r="B28" s="14" t="s">
        <v>206</v>
      </c>
      <c r="C28" s="14" t="s">
        <v>214</v>
      </c>
      <c r="D28" s="15" t="n">
        <v>65709</v>
      </c>
      <c r="E28" s="14" t="s">
        <v>230</v>
      </c>
    </row>
    <row r="29" customFormat="false" ht="15" hidden="false" customHeight="false" outlineLevel="0" collapsed="false">
      <c r="A29" s="14" t="n">
        <v>23</v>
      </c>
      <c r="B29" s="14" t="s">
        <v>206</v>
      </c>
      <c r="C29" s="14" t="s">
        <v>214</v>
      </c>
      <c r="D29" s="15" t="n">
        <v>65709</v>
      </c>
      <c r="E29" s="14" t="s">
        <v>231</v>
      </c>
    </row>
    <row r="30" customFormat="false" ht="15" hidden="false" customHeight="false" outlineLevel="0" collapsed="false">
      <c r="A30" s="14" t="n">
        <v>24</v>
      </c>
      <c r="B30" s="14" t="s">
        <v>206</v>
      </c>
      <c r="C30" s="14" t="s">
        <v>214</v>
      </c>
      <c r="D30" s="15" t="n">
        <v>65709</v>
      </c>
      <c r="E30" s="14" t="s">
        <v>232</v>
      </c>
    </row>
    <row r="31" customFormat="false" ht="15" hidden="false" customHeight="false" outlineLevel="0" collapsed="false">
      <c r="A31" s="14" t="n">
        <v>25</v>
      </c>
      <c r="B31" s="14" t="s">
        <v>206</v>
      </c>
      <c r="C31" s="14" t="s">
        <v>214</v>
      </c>
      <c r="D31" s="15" t="n">
        <v>65709</v>
      </c>
      <c r="E31" s="14" t="s">
        <v>233</v>
      </c>
    </row>
    <row r="32" customFormat="false" ht="15" hidden="false" customHeight="false" outlineLevel="0" collapsed="false">
      <c r="A32" s="14" t="n">
        <v>26</v>
      </c>
      <c r="B32" s="14" t="s">
        <v>206</v>
      </c>
      <c r="C32" s="14" t="s">
        <v>234</v>
      </c>
      <c r="D32" s="15" t="n">
        <v>63134.12</v>
      </c>
      <c r="E32" s="14" t="s">
        <v>235</v>
      </c>
    </row>
    <row r="33" customFormat="false" ht="15" hidden="false" customHeight="false" outlineLevel="0" collapsed="false">
      <c r="A33" s="14" t="n">
        <v>27</v>
      </c>
      <c r="B33" s="14" t="s">
        <v>206</v>
      </c>
      <c r="C33" s="14" t="s">
        <v>234</v>
      </c>
      <c r="D33" s="15" t="n">
        <v>63134.12</v>
      </c>
      <c r="E33" s="14" t="s">
        <v>236</v>
      </c>
    </row>
    <row r="34" customFormat="false" ht="15" hidden="false" customHeight="false" outlineLevel="0" collapsed="false">
      <c r="A34" s="14" t="n">
        <v>28</v>
      </c>
      <c r="B34" s="14" t="s">
        <v>206</v>
      </c>
      <c r="C34" s="14" t="s">
        <v>234</v>
      </c>
      <c r="D34" s="15" t="n">
        <v>63134.12</v>
      </c>
      <c r="E34" s="14" t="s">
        <v>237</v>
      </c>
    </row>
    <row r="35" customFormat="false" ht="15" hidden="false" customHeight="false" outlineLevel="0" collapsed="false">
      <c r="A35" s="14" t="n">
        <v>29</v>
      </c>
      <c r="B35" s="14" t="s">
        <v>206</v>
      </c>
      <c r="C35" s="14" t="s">
        <v>234</v>
      </c>
      <c r="D35" s="15" t="n">
        <v>63134.12</v>
      </c>
      <c r="E35" s="14" t="s">
        <v>238</v>
      </c>
    </row>
    <row r="36" customFormat="false" ht="15" hidden="false" customHeight="false" outlineLevel="0" collapsed="false">
      <c r="A36" s="14" t="n">
        <v>30</v>
      </c>
      <c r="B36" s="14" t="s">
        <v>206</v>
      </c>
      <c r="C36" s="14" t="s">
        <v>234</v>
      </c>
      <c r="D36" s="15" t="n">
        <v>63134.12</v>
      </c>
      <c r="E36" s="14" t="s">
        <v>239</v>
      </c>
    </row>
    <row r="37" customFormat="false" ht="15" hidden="false" customHeight="false" outlineLevel="0" collapsed="false">
      <c r="A37" s="14" t="n">
        <v>31</v>
      </c>
      <c r="B37" s="14" t="s">
        <v>206</v>
      </c>
      <c r="C37" s="14" t="s">
        <v>234</v>
      </c>
      <c r="D37" s="15" t="n">
        <v>63134.12</v>
      </c>
      <c r="E37" s="14" t="s">
        <v>240</v>
      </c>
    </row>
    <row r="38" customFormat="false" ht="15" hidden="false" customHeight="false" outlineLevel="0" collapsed="false">
      <c r="A38" s="14" t="n">
        <v>32</v>
      </c>
      <c r="B38" s="14" t="s">
        <v>206</v>
      </c>
      <c r="C38" s="14" t="s">
        <v>234</v>
      </c>
      <c r="D38" s="15" t="n">
        <v>63134.12</v>
      </c>
      <c r="E38" s="14" t="s">
        <v>241</v>
      </c>
    </row>
    <row r="39" customFormat="false" ht="15" hidden="false" customHeight="false" outlineLevel="0" collapsed="false">
      <c r="A39" s="14" t="n">
        <v>33</v>
      </c>
      <c r="B39" s="14" t="s">
        <v>206</v>
      </c>
      <c r="C39" s="14" t="s">
        <v>234</v>
      </c>
      <c r="D39" s="15" t="n">
        <v>63134.12</v>
      </c>
      <c r="E39" s="14" t="s">
        <v>242</v>
      </c>
    </row>
    <row r="40" customFormat="false" ht="15" hidden="false" customHeight="false" outlineLevel="0" collapsed="false">
      <c r="A40" s="14" t="n">
        <v>34</v>
      </c>
      <c r="B40" s="14" t="s">
        <v>206</v>
      </c>
      <c r="C40" s="14" t="s">
        <v>234</v>
      </c>
      <c r="D40" s="15" t="n">
        <v>63134.12</v>
      </c>
      <c r="E40" s="14" t="s">
        <v>243</v>
      </c>
    </row>
    <row r="41" customFormat="false" ht="15" hidden="false" customHeight="false" outlineLevel="0" collapsed="false">
      <c r="A41" s="14" t="n">
        <v>35</v>
      </c>
      <c r="B41" s="14" t="s">
        <v>206</v>
      </c>
      <c r="C41" s="14" t="s">
        <v>234</v>
      </c>
      <c r="D41" s="15" t="n">
        <v>63134.12</v>
      </c>
      <c r="E41" s="14" t="s">
        <v>244</v>
      </c>
    </row>
    <row r="42" customFormat="false" ht="15" hidden="false" customHeight="false" outlineLevel="0" collapsed="false">
      <c r="A42" s="14" t="n">
        <v>36</v>
      </c>
      <c r="B42" s="14" t="s">
        <v>206</v>
      </c>
      <c r="C42" s="14" t="s">
        <v>234</v>
      </c>
      <c r="D42" s="15" t="n">
        <v>63134.12</v>
      </c>
      <c r="E42" s="14" t="s">
        <v>245</v>
      </c>
    </row>
    <row r="43" customFormat="false" ht="15" hidden="false" customHeight="false" outlineLevel="0" collapsed="false">
      <c r="A43" s="14" t="n">
        <v>37</v>
      </c>
      <c r="B43" s="14" t="s">
        <v>206</v>
      </c>
      <c r="C43" s="14" t="s">
        <v>246</v>
      </c>
      <c r="D43" s="15" t="n">
        <v>53505.9</v>
      </c>
      <c r="E43" s="14" t="s">
        <v>247</v>
      </c>
    </row>
    <row r="44" customFormat="false" ht="15" hidden="false" customHeight="false" outlineLevel="0" collapsed="false">
      <c r="A44" s="14" t="n">
        <v>38</v>
      </c>
      <c r="B44" s="14" t="s">
        <v>206</v>
      </c>
      <c r="C44" s="14" t="s">
        <v>246</v>
      </c>
      <c r="D44" s="15" t="n">
        <v>53505.9</v>
      </c>
      <c r="E44" s="14" t="s">
        <v>248</v>
      </c>
    </row>
    <row r="45" customFormat="false" ht="15" hidden="false" customHeight="false" outlineLevel="0" collapsed="false">
      <c r="A45" s="14" t="n">
        <v>39</v>
      </c>
      <c r="B45" s="14" t="s">
        <v>206</v>
      </c>
      <c r="C45" s="14" t="s">
        <v>246</v>
      </c>
      <c r="D45" s="15" t="n">
        <v>53505.9</v>
      </c>
      <c r="E45" s="14" t="s">
        <v>213</v>
      </c>
    </row>
    <row r="46" customFormat="false" ht="15" hidden="false" customHeight="false" outlineLevel="0" collapsed="false">
      <c r="A46" s="14" t="n">
        <v>40</v>
      </c>
      <c r="B46" s="14" t="s">
        <v>206</v>
      </c>
      <c r="C46" s="14" t="s">
        <v>249</v>
      </c>
      <c r="D46" s="15" t="n">
        <v>42669.26</v>
      </c>
      <c r="E46" s="14" t="s">
        <v>250</v>
      </c>
    </row>
    <row r="47" customFormat="false" ht="15" hidden="false" customHeight="false" outlineLevel="0" collapsed="false">
      <c r="A47" s="14" t="n">
        <v>41</v>
      </c>
      <c r="B47" s="14" t="s">
        <v>206</v>
      </c>
      <c r="C47" s="14" t="s">
        <v>249</v>
      </c>
      <c r="D47" s="15" t="n">
        <v>42669.26</v>
      </c>
      <c r="E47" s="14" t="s">
        <v>251</v>
      </c>
    </row>
    <row r="48" customFormat="false" ht="15" hidden="false" customHeight="false" outlineLevel="0" collapsed="false">
      <c r="A48" s="14" t="n">
        <v>42</v>
      </c>
      <c r="B48" s="14" t="s">
        <v>30</v>
      </c>
      <c r="C48" s="14" t="s">
        <v>234</v>
      </c>
      <c r="D48" s="15" t="n">
        <v>63134.12</v>
      </c>
      <c r="E48" s="14" t="s">
        <v>252</v>
      </c>
    </row>
    <row r="49" customFormat="false" ht="15" hidden="false" customHeight="false" outlineLevel="0" collapsed="false">
      <c r="A49" s="14" t="n">
        <v>43</v>
      </c>
      <c r="B49" s="14" t="s">
        <v>30</v>
      </c>
      <c r="C49" s="14" t="s">
        <v>234</v>
      </c>
      <c r="D49" s="15" t="n">
        <v>63134.12</v>
      </c>
      <c r="E49" s="14" t="s">
        <v>253</v>
      </c>
    </row>
    <row r="50" customFormat="false" ht="15" hidden="false" customHeight="false" outlineLevel="0" collapsed="false">
      <c r="A50" s="14" t="n">
        <v>44</v>
      </c>
      <c r="B50" s="14" t="s">
        <v>30</v>
      </c>
      <c r="C50" s="14" t="s">
        <v>234</v>
      </c>
      <c r="D50" s="15" t="n">
        <v>63134.12</v>
      </c>
      <c r="E50" s="14" t="s">
        <v>254</v>
      </c>
    </row>
    <row r="51" customFormat="false" ht="15" hidden="false" customHeight="false" outlineLevel="0" collapsed="false">
      <c r="A51" s="14" t="n">
        <v>45</v>
      </c>
      <c r="B51" s="14" t="s">
        <v>30</v>
      </c>
      <c r="C51" s="14" t="s">
        <v>234</v>
      </c>
      <c r="D51" s="15" t="n">
        <v>63134.12</v>
      </c>
      <c r="E51" s="14" t="s">
        <v>255</v>
      </c>
    </row>
    <row r="52" customFormat="false" ht="15" hidden="false" customHeight="false" outlineLevel="0" collapsed="false">
      <c r="A52" s="14" t="n">
        <v>46</v>
      </c>
      <c r="B52" s="14" t="s">
        <v>30</v>
      </c>
      <c r="C52" s="14" t="s">
        <v>234</v>
      </c>
      <c r="D52" s="15" t="n">
        <v>63134.12</v>
      </c>
      <c r="E52" s="14" t="s">
        <v>256</v>
      </c>
    </row>
    <row r="53" customFormat="false" ht="15" hidden="false" customHeight="false" outlineLevel="0" collapsed="false">
      <c r="A53" s="14" t="n">
        <v>47</v>
      </c>
      <c r="B53" s="14" t="s">
        <v>30</v>
      </c>
      <c r="C53" s="14" t="s">
        <v>234</v>
      </c>
      <c r="D53" s="15" t="n">
        <v>63134.12</v>
      </c>
      <c r="E53" s="14" t="s">
        <v>257</v>
      </c>
    </row>
    <row r="54" customFormat="false" ht="15" hidden="false" customHeight="false" outlineLevel="0" collapsed="false">
      <c r="A54" s="14" t="n">
        <v>48</v>
      </c>
      <c r="B54" s="14" t="s">
        <v>30</v>
      </c>
      <c r="C54" s="14" t="s">
        <v>234</v>
      </c>
      <c r="D54" s="15" t="n">
        <v>63134.12</v>
      </c>
      <c r="E54" s="14" t="s">
        <v>258</v>
      </c>
    </row>
    <row r="55" customFormat="false" ht="15" hidden="false" customHeight="false" outlineLevel="0" collapsed="false">
      <c r="A55" s="14" t="n">
        <v>49</v>
      </c>
      <c r="B55" s="14" t="s">
        <v>30</v>
      </c>
      <c r="C55" s="14" t="s">
        <v>234</v>
      </c>
      <c r="D55" s="15" t="n">
        <v>63134.12</v>
      </c>
      <c r="E55" s="14" t="s">
        <v>259</v>
      </c>
    </row>
    <row r="56" customFormat="false" ht="15" hidden="false" customHeight="false" outlineLevel="0" collapsed="false">
      <c r="A56" s="14" t="n">
        <v>50</v>
      </c>
      <c r="B56" s="14" t="s">
        <v>30</v>
      </c>
      <c r="C56" s="14" t="s">
        <v>234</v>
      </c>
      <c r="D56" s="15" t="n">
        <v>63134.12</v>
      </c>
      <c r="E56" s="14" t="s">
        <v>260</v>
      </c>
    </row>
    <row r="57" customFormat="false" ht="15" hidden="false" customHeight="false" outlineLevel="0" collapsed="false">
      <c r="A57" s="14" t="n">
        <v>51</v>
      </c>
      <c r="B57" s="14" t="s">
        <v>30</v>
      </c>
      <c r="C57" s="14" t="s">
        <v>234</v>
      </c>
      <c r="D57" s="15" t="n">
        <v>63134.12</v>
      </c>
      <c r="E57" s="14" t="s">
        <v>261</v>
      </c>
    </row>
    <row r="58" customFormat="false" ht="15" hidden="false" customHeight="false" outlineLevel="0" collapsed="false">
      <c r="A58" s="14" t="n">
        <v>52</v>
      </c>
      <c r="B58" s="14" t="s">
        <v>30</v>
      </c>
      <c r="C58" s="14" t="s">
        <v>234</v>
      </c>
      <c r="D58" s="15" t="n">
        <v>63134.12</v>
      </c>
      <c r="E58" s="14" t="s">
        <v>262</v>
      </c>
    </row>
    <row r="59" customFormat="false" ht="15" hidden="false" customHeight="false" outlineLevel="0" collapsed="false">
      <c r="A59" s="14" t="n">
        <v>53</v>
      </c>
      <c r="B59" s="14" t="s">
        <v>30</v>
      </c>
      <c r="C59" s="14" t="s">
        <v>234</v>
      </c>
      <c r="D59" s="15" t="n">
        <v>63134.12</v>
      </c>
      <c r="E59" s="14" t="s">
        <v>263</v>
      </c>
    </row>
    <row r="60" customFormat="false" ht="15" hidden="false" customHeight="false" outlineLevel="0" collapsed="false">
      <c r="A60" s="14" t="n">
        <v>54</v>
      </c>
      <c r="B60" s="14" t="s">
        <v>30</v>
      </c>
      <c r="C60" s="14" t="s">
        <v>234</v>
      </c>
      <c r="D60" s="15" t="n">
        <v>63134.12</v>
      </c>
      <c r="E60" s="14" t="s">
        <v>264</v>
      </c>
    </row>
    <row r="61" customFormat="false" ht="15" hidden="false" customHeight="false" outlineLevel="0" collapsed="false">
      <c r="A61" s="14" t="n">
        <v>55</v>
      </c>
      <c r="B61" s="14" t="s">
        <v>30</v>
      </c>
      <c r="C61" s="14" t="s">
        <v>234</v>
      </c>
      <c r="D61" s="15" t="n">
        <v>63134.12</v>
      </c>
      <c r="E61" s="14" t="s">
        <v>265</v>
      </c>
    </row>
    <row r="62" customFormat="false" ht="15" hidden="false" customHeight="false" outlineLevel="0" collapsed="false">
      <c r="A62" s="14" t="n">
        <v>56</v>
      </c>
      <c r="B62" s="14" t="s">
        <v>30</v>
      </c>
      <c r="C62" s="14" t="s">
        <v>234</v>
      </c>
      <c r="D62" s="15" t="n">
        <v>63134.12</v>
      </c>
      <c r="E62" s="14" t="s">
        <v>266</v>
      </c>
    </row>
    <row r="63" customFormat="false" ht="15" hidden="false" customHeight="false" outlineLevel="0" collapsed="false">
      <c r="A63" s="14" t="n">
        <v>57</v>
      </c>
      <c r="B63" s="14" t="s">
        <v>30</v>
      </c>
      <c r="C63" s="14" t="s">
        <v>234</v>
      </c>
      <c r="D63" s="15" t="n">
        <v>63134.12</v>
      </c>
      <c r="E63" s="14" t="s">
        <v>267</v>
      </c>
    </row>
    <row r="64" customFormat="false" ht="15" hidden="false" customHeight="false" outlineLevel="0" collapsed="false">
      <c r="A64" s="14" t="n">
        <v>58</v>
      </c>
      <c r="B64" s="14" t="s">
        <v>30</v>
      </c>
      <c r="C64" s="14" t="s">
        <v>234</v>
      </c>
      <c r="D64" s="15" t="n">
        <v>63134.12</v>
      </c>
      <c r="E64" s="14" t="s">
        <v>268</v>
      </c>
    </row>
    <row r="65" customFormat="false" ht="15" hidden="false" customHeight="false" outlineLevel="0" collapsed="false">
      <c r="A65" s="14" t="n">
        <v>59</v>
      </c>
      <c r="B65" s="14" t="s">
        <v>30</v>
      </c>
      <c r="C65" s="14" t="s">
        <v>246</v>
      </c>
      <c r="D65" s="15" t="n">
        <v>53505.9</v>
      </c>
      <c r="E65" s="14" t="s">
        <v>269</v>
      </c>
    </row>
    <row r="66" customFormat="false" ht="15" hidden="false" customHeight="false" outlineLevel="0" collapsed="false">
      <c r="A66" s="14" t="n">
        <v>60</v>
      </c>
      <c r="B66" s="14" t="s">
        <v>30</v>
      </c>
      <c r="C66" s="14" t="s">
        <v>246</v>
      </c>
      <c r="D66" s="15" t="n">
        <v>53505.9</v>
      </c>
      <c r="E66" s="14" t="s">
        <v>270</v>
      </c>
    </row>
    <row r="67" customFormat="false" ht="15" hidden="false" customHeight="false" outlineLevel="0" collapsed="false">
      <c r="A67" s="14" t="n">
        <v>61</v>
      </c>
      <c r="B67" s="14" t="s">
        <v>30</v>
      </c>
      <c r="C67" s="14" t="s">
        <v>246</v>
      </c>
      <c r="D67" s="15" t="n">
        <v>53505.9</v>
      </c>
      <c r="E67" s="14" t="s">
        <v>271</v>
      </c>
    </row>
    <row r="68" customFormat="false" ht="15" hidden="false" customHeight="false" outlineLevel="0" collapsed="false">
      <c r="A68" s="14" t="n">
        <v>62</v>
      </c>
      <c r="B68" s="14" t="s">
        <v>30</v>
      </c>
      <c r="C68" s="14" t="s">
        <v>246</v>
      </c>
      <c r="D68" s="15" t="n">
        <v>53505.9</v>
      </c>
      <c r="E68" s="14" t="s">
        <v>272</v>
      </c>
    </row>
    <row r="69" customFormat="false" ht="15" hidden="false" customHeight="false" outlineLevel="0" collapsed="false">
      <c r="A69" s="14" t="n">
        <v>63</v>
      </c>
      <c r="B69" s="14" t="s">
        <v>60</v>
      </c>
      <c r="C69" s="14" t="s">
        <v>214</v>
      </c>
      <c r="D69" s="15" t="n">
        <v>65709</v>
      </c>
      <c r="E69" s="14" t="s">
        <v>273</v>
      </c>
    </row>
    <row r="70" customFormat="false" ht="15" hidden="false" customHeight="false" outlineLevel="0" collapsed="false">
      <c r="A70" s="14" t="n">
        <v>64</v>
      </c>
      <c r="B70" s="14" t="s">
        <v>60</v>
      </c>
      <c r="C70" s="14" t="s">
        <v>234</v>
      </c>
      <c r="D70" s="15" t="n">
        <v>63134.12</v>
      </c>
      <c r="E70" s="14" t="s">
        <v>274</v>
      </c>
    </row>
    <row r="71" customFormat="false" ht="15" hidden="false" customHeight="false" outlineLevel="0" collapsed="false">
      <c r="A71" s="14" t="n">
        <v>65</v>
      </c>
      <c r="B71" s="14" t="s">
        <v>60</v>
      </c>
      <c r="C71" s="14" t="s">
        <v>234</v>
      </c>
      <c r="D71" s="15" t="n">
        <v>63134.12</v>
      </c>
      <c r="E71" s="14" t="s">
        <v>275</v>
      </c>
    </row>
    <row r="72" customFormat="false" ht="15" hidden="false" customHeight="false" outlineLevel="0" collapsed="false">
      <c r="A72" s="14" t="n">
        <v>66</v>
      </c>
      <c r="B72" s="14" t="s">
        <v>60</v>
      </c>
      <c r="C72" s="14" t="s">
        <v>234</v>
      </c>
      <c r="D72" s="15" t="n">
        <v>63134.12</v>
      </c>
      <c r="E72" s="14" t="s">
        <v>276</v>
      </c>
    </row>
    <row r="73" customFormat="false" ht="15" hidden="false" customHeight="false" outlineLevel="0" collapsed="false">
      <c r="A73" s="14" t="n">
        <v>67</v>
      </c>
      <c r="B73" s="14" t="s">
        <v>60</v>
      </c>
      <c r="C73" s="14" t="s">
        <v>234</v>
      </c>
      <c r="D73" s="15" t="n">
        <v>63134.12</v>
      </c>
      <c r="E73" s="14" t="s">
        <v>277</v>
      </c>
    </row>
    <row r="74" customFormat="false" ht="15" hidden="false" customHeight="false" outlineLevel="0" collapsed="false">
      <c r="A74" s="14" t="n">
        <v>68</v>
      </c>
      <c r="B74" s="14" t="s">
        <v>60</v>
      </c>
      <c r="C74" s="14" t="s">
        <v>234</v>
      </c>
      <c r="D74" s="15" t="n">
        <v>63134.12</v>
      </c>
      <c r="E74" s="14" t="s">
        <v>278</v>
      </c>
    </row>
    <row r="75" customFormat="false" ht="15" hidden="false" customHeight="false" outlineLevel="0" collapsed="false">
      <c r="A75" s="14" t="n">
        <v>69</v>
      </c>
      <c r="B75" s="14" t="s">
        <v>60</v>
      </c>
      <c r="C75" s="14" t="s">
        <v>234</v>
      </c>
      <c r="D75" s="15" t="n">
        <v>63134.12</v>
      </c>
      <c r="E75" s="14" t="s">
        <v>279</v>
      </c>
    </row>
    <row r="76" customFormat="false" ht="15" hidden="false" customHeight="false" outlineLevel="0" collapsed="false">
      <c r="A76" s="14" t="n">
        <v>70</v>
      </c>
      <c r="B76" s="14" t="s">
        <v>60</v>
      </c>
      <c r="C76" s="14" t="s">
        <v>234</v>
      </c>
      <c r="D76" s="15" t="n">
        <v>63134.12</v>
      </c>
      <c r="E76" s="14" t="s">
        <v>280</v>
      </c>
    </row>
    <row r="77" customFormat="false" ht="15" hidden="false" customHeight="false" outlineLevel="0" collapsed="false">
      <c r="A77" s="14" t="n">
        <v>71</v>
      </c>
      <c r="B77" s="14" t="s">
        <v>60</v>
      </c>
      <c r="C77" s="14" t="s">
        <v>234</v>
      </c>
      <c r="D77" s="15" t="n">
        <v>63134.12</v>
      </c>
      <c r="E77" s="14" t="s">
        <v>281</v>
      </c>
    </row>
    <row r="78" customFormat="false" ht="15" hidden="false" customHeight="false" outlineLevel="0" collapsed="false">
      <c r="A78" s="14" t="n">
        <v>72</v>
      </c>
      <c r="B78" s="14" t="s">
        <v>60</v>
      </c>
      <c r="C78" s="14" t="s">
        <v>234</v>
      </c>
      <c r="D78" s="15" t="n">
        <v>63134.12</v>
      </c>
      <c r="E78" s="14" t="s">
        <v>282</v>
      </c>
    </row>
    <row r="79" customFormat="false" ht="15" hidden="false" customHeight="false" outlineLevel="0" collapsed="false">
      <c r="A79" s="14" t="n">
        <v>73</v>
      </c>
      <c r="B79" s="14" t="s">
        <v>60</v>
      </c>
      <c r="C79" s="14" t="s">
        <v>234</v>
      </c>
      <c r="D79" s="15" t="n">
        <v>63134.12</v>
      </c>
      <c r="E79" s="14" t="s">
        <v>283</v>
      </c>
    </row>
    <row r="80" customFormat="false" ht="15" hidden="false" customHeight="false" outlineLevel="0" collapsed="false">
      <c r="A80" s="14" t="n">
        <v>74</v>
      </c>
      <c r="B80" s="14" t="s">
        <v>60</v>
      </c>
      <c r="C80" s="14" t="s">
        <v>246</v>
      </c>
      <c r="D80" s="15" t="n">
        <v>53505.9</v>
      </c>
      <c r="E80" s="14" t="s">
        <v>284</v>
      </c>
    </row>
    <row r="81" customFormat="false" ht="15" hidden="false" customHeight="false" outlineLevel="0" collapsed="false">
      <c r="A81" s="14" t="n">
        <v>75</v>
      </c>
      <c r="B81" s="14" t="s">
        <v>60</v>
      </c>
      <c r="C81" s="14" t="s">
        <v>246</v>
      </c>
      <c r="D81" s="15" t="n">
        <v>53505.9</v>
      </c>
      <c r="E81" s="14" t="s">
        <v>285</v>
      </c>
    </row>
    <row r="82" customFormat="false" ht="15" hidden="false" customHeight="false" outlineLevel="0" collapsed="false">
      <c r="A82" s="14" t="n">
        <v>76</v>
      </c>
      <c r="B82" s="14" t="s">
        <v>60</v>
      </c>
      <c r="C82" s="14" t="s">
        <v>246</v>
      </c>
      <c r="D82" s="15" t="n">
        <v>53505.9</v>
      </c>
      <c r="E82" s="14" t="s">
        <v>286</v>
      </c>
    </row>
    <row r="83" customFormat="false" ht="15" hidden="false" customHeight="false" outlineLevel="0" collapsed="false">
      <c r="A83" s="14" t="n">
        <v>77</v>
      </c>
      <c r="B83" s="14" t="s">
        <v>60</v>
      </c>
      <c r="C83" s="14" t="s">
        <v>246</v>
      </c>
      <c r="D83" s="15" t="n">
        <v>53505.9</v>
      </c>
      <c r="E83" s="14" t="s">
        <v>287</v>
      </c>
    </row>
    <row r="84" customFormat="false" ht="15" hidden="false" customHeight="false" outlineLevel="0" collapsed="false">
      <c r="A84" s="14" t="n">
        <v>78</v>
      </c>
      <c r="B84" s="14" t="s">
        <v>60</v>
      </c>
      <c r="C84" s="14" t="s">
        <v>246</v>
      </c>
      <c r="D84" s="15" t="n">
        <v>53505.9</v>
      </c>
      <c r="E84" s="14" t="s">
        <v>288</v>
      </c>
    </row>
    <row r="85" customFormat="false" ht="15" hidden="false" customHeight="false" outlineLevel="0" collapsed="false">
      <c r="A85" s="14" t="n">
        <v>79</v>
      </c>
      <c r="B85" s="14" t="s">
        <v>60</v>
      </c>
      <c r="C85" s="14" t="s">
        <v>249</v>
      </c>
      <c r="D85" s="15" t="n">
        <v>42669.26</v>
      </c>
      <c r="E85" s="14" t="s">
        <v>289</v>
      </c>
    </row>
    <row r="86" customFormat="false" ht="15" hidden="false" customHeight="false" outlineLevel="0" collapsed="false">
      <c r="A86" s="14" t="n">
        <v>80</v>
      </c>
      <c r="B86" s="14" t="s">
        <v>60</v>
      </c>
      <c r="C86" s="14" t="s">
        <v>249</v>
      </c>
      <c r="D86" s="15" t="n">
        <v>42669.26</v>
      </c>
      <c r="E86" s="14" t="s">
        <v>290</v>
      </c>
    </row>
    <row r="87" customFormat="false" ht="15" hidden="false" customHeight="false" outlineLevel="0" collapsed="false">
      <c r="A87" s="14" t="n">
        <v>81</v>
      </c>
      <c r="B87" s="14" t="s">
        <v>60</v>
      </c>
      <c r="C87" s="14" t="s">
        <v>249</v>
      </c>
      <c r="D87" s="15" t="n">
        <v>42669.26</v>
      </c>
      <c r="E87" s="14" t="s">
        <v>291</v>
      </c>
    </row>
    <row r="88" customFormat="false" ht="15" hidden="false" customHeight="false" outlineLevel="0" collapsed="false">
      <c r="A88" s="14" t="n">
        <v>82</v>
      </c>
      <c r="B88" s="14" t="s">
        <v>60</v>
      </c>
      <c r="C88" s="14" t="s">
        <v>292</v>
      </c>
      <c r="D88" s="15" t="n">
        <v>30443.9</v>
      </c>
      <c r="E88" s="14" t="s">
        <v>293</v>
      </c>
    </row>
    <row r="89" customFormat="false" ht="15" hidden="false" customHeight="false" outlineLevel="0" collapsed="false">
      <c r="A89" s="14" t="n">
        <v>83</v>
      </c>
      <c r="B89" s="14" t="s">
        <v>11</v>
      </c>
      <c r="C89" s="14" t="s">
        <v>207</v>
      </c>
      <c r="D89" s="15" t="n">
        <v>88196.08</v>
      </c>
      <c r="E89" s="14" t="s">
        <v>294</v>
      </c>
    </row>
    <row r="90" customFormat="false" ht="15" hidden="false" customHeight="false" outlineLevel="0" collapsed="false">
      <c r="A90" s="14" t="n">
        <v>84</v>
      </c>
      <c r="B90" s="14" t="s">
        <v>11</v>
      </c>
      <c r="C90" s="14" t="s">
        <v>234</v>
      </c>
      <c r="D90" s="15" t="n">
        <v>63134.12</v>
      </c>
      <c r="E90" s="14" t="s">
        <v>295</v>
      </c>
    </row>
    <row r="91" customFormat="false" ht="15" hidden="false" customHeight="false" outlineLevel="0" collapsed="false">
      <c r="A91" s="14" t="n">
        <v>85</v>
      </c>
      <c r="B91" s="14" t="s">
        <v>11</v>
      </c>
      <c r="C91" s="14" t="s">
        <v>234</v>
      </c>
      <c r="D91" s="15" t="n">
        <v>63134.12</v>
      </c>
      <c r="E91" s="14" t="s">
        <v>296</v>
      </c>
    </row>
    <row r="92" customFormat="false" ht="15" hidden="false" customHeight="false" outlineLevel="0" collapsed="false">
      <c r="A92" s="14" t="n">
        <v>86</v>
      </c>
      <c r="B92" s="14" t="s">
        <v>11</v>
      </c>
      <c r="C92" s="14" t="s">
        <v>246</v>
      </c>
      <c r="D92" s="15" t="n">
        <v>53505.9</v>
      </c>
      <c r="E92" s="14" t="s">
        <v>297</v>
      </c>
    </row>
    <row r="93" customFormat="false" ht="15" hidden="false" customHeight="false" outlineLevel="0" collapsed="false">
      <c r="A93" s="14" t="n">
        <v>87</v>
      </c>
      <c r="B93" s="14" t="s">
        <v>11</v>
      </c>
      <c r="C93" s="14" t="s">
        <v>246</v>
      </c>
      <c r="D93" s="15" t="n">
        <v>53505.9</v>
      </c>
      <c r="E93" s="14" t="s">
        <v>298</v>
      </c>
    </row>
    <row r="94" customFormat="false" ht="15" hidden="false" customHeight="false" outlineLevel="0" collapsed="false">
      <c r="A94" s="14" t="n">
        <v>88</v>
      </c>
      <c r="B94" s="14" t="s">
        <v>11</v>
      </c>
      <c r="C94" s="14" t="s">
        <v>246</v>
      </c>
      <c r="D94" s="15" t="n">
        <v>53505.9</v>
      </c>
      <c r="E94" s="14" t="s">
        <v>299</v>
      </c>
    </row>
    <row r="95" customFormat="false" ht="15" hidden="false" customHeight="false" outlineLevel="0" collapsed="false">
      <c r="A95" s="14" t="n">
        <v>89</v>
      </c>
      <c r="B95" s="14" t="s">
        <v>11</v>
      </c>
      <c r="C95" s="14" t="s">
        <v>246</v>
      </c>
      <c r="D95" s="15" t="n">
        <v>53505.9</v>
      </c>
      <c r="E95" s="14" t="s">
        <v>300</v>
      </c>
    </row>
    <row r="96" customFormat="false" ht="15" hidden="false" customHeight="false" outlineLevel="0" collapsed="false">
      <c r="A96" s="14" t="n">
        <v>90</v>
      </c>
      <c r="B96" s="14" t="s">
        <v>11</v>
      </c>
      <c r="C96" s="14" t="s">
        <v>249</v>
      </c>
      <c r="D96" s="15" t="n">
        <v>42669.26</v>
      </c>
      <c r="E96" s="14" t="s">
        <v>301</v>
      </c>
    </row>
    <row r="97" customFormat="false" ht="15" hidden="false" customHeight="false" outlineLevel="0" collapsed="false">
      <c r="A97" s="14" t="n">
        <v>91</v>
      </c>
      <c r="B97" s="14" t="s">
        <v>11</v>
      </c>
      <c r="C97" s="14" t="s">
        <v>249</v>
      </c>
      <c r="D97" s="15" t="n">
        <v>42669.26</v>
      </c>
      <c r="E97" s="14" t="s">
        <v>302</v>
      </c>
    </row>
    <row r="98" customFormat="false" ht="15" hidden="false" customHeight="false" outlineLevel="0" collapsed="false">
      <c r="C98" s="12" t="s">
        <v>303</v>
      </c>
      <c r="D98" s="26" t="n">
        <f aca="false">SUM(D7:D97)</f>
        <v>5642140.48</v>
      </c>
    </row>
    <row r="100" customFormat="false" ht="15" hidden="false" customHeight="false" outlineLevel="0" collapsed="false">
      <c r="A100" s="12" t="s">
        <v>304</v>
      </c>
    </row>
    <row r="101" customFormat="false" ht="30" hidden="false" customHeight="true" outlineLevel="0" collapsed="false">
      <c r="A101" s="3"/>
      <c r="B101" s="3" t="s">
        <v>203</v>
      </c>
      <c r="C101" s="3" t="s">
        <v>305</v>
      </c>
      <c r="D101" s="3" t="s">
        <v>306</v>
      </c>
      <c r="E101" s="3" t="s">
        <v>307</v>
      </c>
    </row>
    <row r="102" customFormat="false" ht="15" hidden="false" customHeight="false" outlineLevel="0" collapsed="false">
      <c r="B102" s="13" t="s">
        <v>206</v>
      </c>
      <c r="C102" s="14" t="n">
        <v>41</v>
      </c>
      <c r="D102" s="19" t="n">
        <v>2717979.02</v>
      </c>
      <c r="E102" s="14" t="s">
        <v>308</v>
      </c>
    </row>
    <row r="103" customFormat="false" ht="15" hidden="false" customHeight="false" outlineLevel="0" collapsed="false">
      <c r="B103" s="13" t="s">
        <v>30</v>
      </c>
      <c r="C103" s="14" t="n">
        <v>21</v>
      </c>
      <c r="D103" s="19" t="n">
        <v>1287303.64</v>
      </c>
      <c r="E103" s="14" t="s">
        <v>309</v>
      </c>
    </row>
    <row r="104" customFormat="false" ht="15" hidden="false" customHeight="false" outlineLevel="0" collapsed="false">
      <c r="B104" s="13" t="s">
        <v>60</v>
      </c>
      <c r="C104" s="14" t="n">
        <v>20</v>
      </c>
      <c r="D104" s="19" t="n">
        <v>1123031.38</v>
      </c>
      <c r="E104" s="14" t="s">
        <v>310</v>
      </c>
    </row>
    <row r="105" customFormat="false" ht="15" hidden="false" customHeight="false" outlineLevel="0" collapsed="false">
      <c r="B105" s="13" t="s">
        <v>11</v>
      </c>
      <c r="C105" s="14" t="n">
        <v>9</v>
      </c>
      <c r="D105" s="19" t="n">
        <v>513826.44</v>
      </c>
      <c r="E105" s="14" t="s">
        <v>311</v>
      </c>
    </row>
    <row r="106" customFormat="false" ht="15" hidden="false" customHeight="false" outlineLevel="0" collapsed="false">
      <c r="B106" s="13" t="s">
        <v>312</v>
      </c>
      <c r="C106" s="13" t="n">
        <v>91</v>
      </c>
      <c r="D106" s="27" t="n">
        <v>5642140.48</v>
      </c>
      <c r="E106" s="13" t="s">
        <v>313</v>
      </c>
    </row>
    <row r="108" customFormat="false" ht="15" hidden="false" customHeight="true" outlineLevel="0" collapsed="false">
      <c r="A108" s="2" t="s">
        <v>314</v>
      </c>
      <c r="B108" s="2"/>
      <c r="C108" s="2"/>
      <c r="D108" s="2"/>
      <c r="E108" s="2"/>
    </row>
    <row r="109" customFormat="false" ht="15" hidden="false" customHeight="false" outlineLevel="0" collapsed="false">
      <c r="A109" s="2"/>
      <c r="B109" s="2"/>
      <c r="C109" s="2"/>
      <c r="D109" s="2"/>
      <c r="E109" s="2"/>
    </row>
    <row r="110" customFormat="false" ht="15" hidden="false" customHeight="false" outlineLevel="0" collapsed="false">
      <c r="A110" s="2"/>
      <c r="B110" s="2"/>
      <c r="C110" s="2"/>
      <c r="D110" s="2"/>
      <c r="E110" s="2"/>
    </row>
    <row r="111" customFormat="false" ht="15" hidden="false" customHeight="false" outlineLevel="0" collapsed="false">
      <c r="A111" s="2"/>
      <c r="B111" s="2"/>
      <c r="C111" s="2"/>
      <c r="D111" s="2"/>
      <c r="E111" s="2"/>
    </row>
  </sheetData>
  <mergeCells count="2">
    <mergeCell ref="A2:E4"/>
    <mergeCell ref="A108:E111"/>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6"/>
    <col collapsed="false" customWidth="true" hidden="false" outlineLevel="0" max="2" min="2" style="0" width="20"/>
    <col collapsed="false" customWidth="true" hidden="false" outlineLevel="0" max="3" min="3" style="0" width="14"/>
    <col collapsed="false" customWidth="true" hidden="false" outlineLevel="0" max="4" min="4" style="0" width="20"/>
    <col collapsed="false" customWidth="true" hidden="false" outlineLevel="0" max="5" min="5" style="0" width="62"/>
  </cols>
  <sheetData>
    <row r="1" customFormat="false" ht="16.15" hidden="false" customHeight="false" outlineLevel="0" collapsed="false">
      <c r="A1" s="1" t="s">
        <v>315</v>
      </c>
    </row>
    <row r="2" customFormat="false" ht="15" hidden="false" customHeight="true" outlineLevel="0" collapsed="false">
      <c r="A2" s="2" t="s">
        <v>316</v>
      </c>
      <c r="B2" s="2"/>
      <c r="C2" s="2"/>
      <c r="D2" s="2"/>
    </row>
    <row r="3" customFormat="false" ht="15" hidden="false" customHeight="false" outlineLevel="0" collapsed="false">
      <c r="A3" s="2"/>
      <c r="B3" s="2"/>
      <c r="C3" s="2"/>
      <c r="D3" s="2"/>
    </row>
    <row r="4" customFormat="false" ht="15" hidden="false" customHeight="false" outlineLevel="0" collapsed="false">
      <c r="A4" s="2"/>
      <c r="B4" s="2"/>
      <c r="C4" s="2"/>
      <c r="D4" s="2"/>
    </row>
    <row r="6" customFormat="false" ht="30" hidden="false" customHeight="true" outlineLevel="0" collapsed="false">
      <c r="A6" s="3" t="s">
        <v>317</v>
      </c>
      <c r="B6" s="3" t="s">
        <v>318</v>
      </c>
      <c r="C6" s="3" t="s">
        <v>319</v>
      </c>
      <c r="D6" s="3" t="s">
        <v>306</v>
      </c>
      <c r="E6" s="3" t="s">
        <v>320</v>
      </c>
    </row>
    <row r="7" customFormat="false" ht="23.85" hidden="false" customHeight="false" outlineLevel="0" collapsed="false">
      <c r="A7" s="8" t="s">
        <v>321</v>
      </c>
      <c r="B7" s="28" t="n">
        <v>106939.92</v>
      </c>
      <c r="C7" s="9" t="n">
        <v>2</v>
      </c>
      <c r="D7" s="29" t="n">
        <f aca="false">B7*C7</f>
        <v>213879.84</v>
      </c>
      <c r="E7" s="8" t="s">
        <v>322</v>
      </c>
    </row>
    <row r="8" customFormat="false" ht="15" hidden="false" customHeight="false" outlineLevel="0" collapsed="false">
      <c r="A8" s="8" t="s">
        <v>321</v>
      </c>
      <c r="B8" s="28" t="n">
        <v>102078.36</v>
      </c>
      <c r="C8" s="9" t="n">
        <v>6</v>
      </c>
      <c r="D8" s="29" t="n">
        <f aca="false">B8*C8</f>
        <v>612470.16</v>
      </c>
      <c r="E8" s="8" t="s">
        <v>323</v>
      </c>
    </row>
    <row r="9" customFormat="false" ht="23.85" hidden="false" customHeight="false" outlineLevel="0" collapsed="false">
      <c r="A9" s="8" t="s">
        <v>324</v>
      </c>
      <c r="B9" s="28" t="n">
        <v>106939.92</v>
      </c>
      <c r="C9" s="9" t="n">
        <v>2</v>
      </c>
      <c r="D9" s="29" t="n">
        <f aca="false">B9*C9</f>
        <v>213879.84</v>
      </c>
      <c r="E9" s="8" t="s">
        <v>325</v>
      </c>
    </row>
    <row r="10" customFormat="false" ht="23.85" hidden="false" customHeight="false" outlineLevel="0" collapsed="false">
      <c r="A10" s="8" t="s">
        <v>324</v>
      </c>
      <c r="B10" s="28" t="n">
        <v>102078.36</v>
      </c>
      <c r="C10" s="9" t="n">
        <v>10</v>
      </c>
      <c r="D10" s="29" t="n">
        <f aca="false">B10*C10</f>
        <v>1020783.6</v>
      </c>
      <c r="E10" s="8" t="s">
        <v>323</v>
      </c>
    </row>
    <row r="11" customFormat="false" ht="15" hidden="false" customHeight="false" outlineLevel="0" collapsed="false">
      <c r="A11" s="8" t="s">
        <v>326</v>
      </c>
      <c r="B11" s="28" t="n">
        <v>106939.92</v>
      </c>
      <c r="C11" s="9" t="n">
        <v>2</v>
      </c>
      <c r="D11" s="29" t="n">
        <f aca="false">B11*C11</f>
        <v>213879.84</v>
      </c>
      <c r="E11" s="8" t="s">
        <v>325</v>
      </c>
    </row>
    <row r="12" customFormat="false" ht="15" hidden="false" customHeight="false" outlineLevel="0" collapsed="false">
      <c r="A12" s="8" t="s">
        <v>326</v>
      </c>
      <c r="B12" s="28" t="n">
        <v>102078.36</v>
      </c>
      <c r="C12" s="9" t="n">
        <v>13</v>
      </c>
      <c r="D12" s="29" t="n">
        <f aca="false">B12*C12</f>
        <v>1327018.68</v>
      </c>
      <c r="E12" s="8" t="s">
        <v>327</v>
      </c>
    </row>
    <row r="13" customFormat="false" ht="15" hidden="false" customHeight="false" outlineLevel="0" collapsed="false">
      <c r="A13" s="8" t="s">
        <v>328</v>
      </c>
      <c r="B13" s="28" t="n">
        <v>106939.92</v>
      </c>
      <c r="C13" s="9" t="n">
        <v>1</v>
      </c>
      <c r="D13" s="29" t="n">
        <f aca="false">B13*C13</f>
        <v>106939.92</v>
      </c>
      <c r="E13" s="8" t="s">
        <v>329</v>
      </c>
    </row>
    <row r="14" customFormat="false" ht="15" hidden="false" customHeight="false" outlineLevel="0" collapsed="false">
      <c r="A14" s="8" t="s">
        <v>328</v>
      </c>
      <c r="B14" s="28" t="n">
        <v>102078.36</v>
      </c>
      <c r="C14" s="9" t="n">
        <v>5</v>
      </c>
      <c r="D14" s="29" t="n">
        <f aca="false">B14*C14</f>
        <v>510391.8</v>
      </c>
      <c r="E14" s="8" t="s">
        <v>323</v>
      </c>
    </row>
    <row r="15" customFormat="false" ht="15" hidden="false" customHeight="false" outlineLevel="0" collapsed="false">
      <c r="A15" s="8" t="s">
        <v>330</v>
      </c>
      <c r="B15" s="28" t="n">
        <v>106939.92</v>
      </c>
      <c r="C15" s="9" t="n">
        <v>3</v>
      </c>
      <c r="D15" s="29" t="n">
        <f aca="false">B15*C15</f>
        <v>320819.76</v>
      </c>
      <c r="E15" s="8" t="s">
        <v>325</v>
      </c>
    </row>
    <row r="16" customFormat="false" ht="15" hidden="false" customHeight="false" outlineLevel="0" collapsed="false">
      <c r="A16" s="8" t="s">
        <v>330</v>
      </c>
      <c r="B16" s="28" t="n">
        <v>102078.36</v>
      </c>
      <c r="C16" s="9" t="n">
        <v>12</v>
      </c>
      <c r="D16" s="29" t="n">
        <f aca="false">B16*C16</f>
        <v>1224940.32</v>
      </c>
      <c r="E16" s="8" t="s">
        <v>323</v>
      </c>
    </row>
    <row r="17" customFormat="false" ht="15" hidden="false" customHeight="false" outlineLevel="0" collapsed="false">
      <c r="A17" s="8" t="s">
        <v>331</v>
      </c>
      <c r="B17" s="28" t="n">
        <v>106939.92</v>
      </c>
      <c r="C17" s="9" t="n">
        <v>1</v>
      </c>
      <c r="D17" s="29" t="n">
        <f aca="false">B17*C17</f>
        <v>106939.92</v>
      </c>
      <c r="E17" s="8" t="s">
        <v>332</v>
      </c>
    </row>
    <row r="18" customFormat="false" ht="15" hidden="false" customHeight="false" outlineLevel="0" collapsed="false">
      <c r="A18" s="8" t="s">
        <v>331</v>
      </c>
      <c r="B18" s="28" t="n">
        <v>102078.36</v>
      </c>
      <c r="C18" s="9" t="n">
        <v>5</v>
      </c>
      <c r="D18" s="29" t="n">
        <f aca="false">B18*C18</f>
        <v>510391.8</v>
      </c>
      <c r="E18" s="8" t="s">
        <v>323</v>
      </c>
    </row>
    <row r="19" customFormat="false" ht="15" hidden="false" customHeight="false" outlineLevel="0" collapsed="false">
      <c r="A19" s="8" t="s">
        <v>333</v>
      </c>
      <c r="B19" s="28" t="n">
        <v>106939.92</v>
      </c>
      <c r="C19" s="9" t="n">
        <v>1</v>
      </c>
      <c r="D19" s="29" t="n">
        <f aca="false">B19*C19</f>
        <v>106939.92</v>
      </c>
      <c r="E19" s="8" t="s">
        <v>334</v>
      </c>
    </row>
    <row r="20" customFormat="false" ht="15" hidden="false" customHeight="false" outlineLevel="0" collapsed="false">
      <c r="A20" s="8" t="s">
        <v>333</v>
      </c>
      <c r="B20" s="28" t="n">
        <v>102078.36</v>
      </c>
      <c r="C20" s="9" t="n">
        <v>7</v>
      </c>
      <c r="D20" s="29" t="n">
        <f aca="false">B20*C20</f>
        <v>714548.52</v>
      </c>
      <c r="E20" s="8" t="s">
        <v>323</v>
      </c>
    </row>
    <row r="21" customFormat="false" ht="15" hidden="false" customHeight="false" outlineLevel="0" collapsed="false">
      <c r="A21" s="8" t="s">
        <v>335</v>
      </c>
      <c r="B21" s="28" t="n">
        <v>106939.92</v>
      </c>
      <c r="C21" s="9" t="n">
        <v>1</v>
      </c>
      <c r="D21" s="29" t="n">
        <f aca="false">B21*C21</f>
        <v>106939.92</v>
      </c>
      <c r="E21" s="8" t="s">
        <v>334</v>
      </c>
    </row>
    <row r="22" customFormat="false" ht="15" hidden="false" customHeight="false" outlineLevel="0" collapsed="false">
      <c r="A22" s="8" t="s">
        <v>335</v>
      </c>
      <c r="B22" s="28" t="n">
        <v>102078.36</v>
      </c>
      <c r="C22" s="9" t="n">
        <v>3</v>
      </c>
      <c r="D22" s="29" t="n">
        <f aca="false">B22*C22</f>
        <v>306235.08</v>
      </c>
      <c r="E22" s="8" t="s">
        <v>323</v>
      </c>
    </row>
    <row r="23" customFormat="false" ht="15" hidden="false" customHeight="false" outlineLevel="0" collapsed="false">
      <c r="A23" s="8" t="s">
        <v>336</v>
      </c>
      <c r="B23" s="28" t="n">
        <v>102078.36</v>
      </c>
      <c r="C23" s="9" t="n">
        <v>21</v>
      </c>
      <c r="D23" s="29" t="n">
        <f aca="false">B23*C23</f>
        <v>2143645.56</v>
      </c>
      <c r="E23" s="8" t="s">
        <v>337</v>
      </c>
    </row>
    <row r="24" customFormat="false" ht="15" hidden="false" customHeight="false" outlineLevel="0" collapsed="false">
      <c r="A24" s="8" t="s">
        <v>338</v>
      </c>
      <c r="B24" s="28" t="n">
        <v>102078.36</v>
      </c>
      <c r="C24" s="9" t="n">
        <v>1</v>
      </c>
      <c r="D24" s="29" t="n">
        <f aca="false">B24*C24</f>
        <v>102078.36</v>
      </c>
      <c r="E24" s="8" t="s">
        <v>339</v>
      </c>
    </row>
    <row r="25" customFormat="false" ht="15" hidden="false" customHeight="false" outlineLevel="0" collapsed="false">
      <c r="A25" s="8" t="s">
        <v>340</v>
      </c>
      <c r="B25" s="28" t="n">
        <v>106939.92</v>
      </c>
      <c r="C25" s="9" t="n">
        <v>1</v>
      </c>
      <c r="D25" s="29" t="n">
        <f aca="false">B25*C25</f>
        <v>106939.92</v>
      </c>
      <c r="E25" s="8" t="s">
        <v>341</v>
      </c>
    </row>
    <row r="26" customFormat="false" ht="15" hidden="false" customHeight="false" outlineLevel="0" collapsed="false">
      <c r="A26" s="8" t="s">
        <v>340</v>
      </c>
      <c r="B26" s="28" t="n">
        <v>102078.36</v>
      </c>
      <c r="C26" s="9" t="n">
        <v>3</v>
      </c>
      <c r="D26" s="29" t="n">
        <f aca="false">B26*C26</f>
        <v>306235.08</v>
      </c>
      <c r="E26" s="8" t="s">
        <v>342</v>
      </c>
    </row>
    <row r="27" customFormat="false" ht="23.85" hidden="false" customHeight="false" outlineLevel="0" collapsed="false">
      <c r="A27" s="8" t="s">
        <v>343</v>
      </c>
      <c r="B27" s="28" t="n">
        <v>102078.36</v>
      </c>
      <c r="C27" s="9" t="n">
        <v>5</v>
      </c>
      <c r="D27" s="29" t="n">
        <f aca="false">B27*C27</f>
        <v>510391.8</v>
      </c>
      <c r="E27" s="8" t="s">
        <v>344</v>
      </c>
    </row>
    <row r="28" customFormat="false" ht="15" hidden="false" customHeight="false" outlineLevel="0" collapsed="false">
      <c r="A28" s="13" t="s">
        <v>312</v>
      </c>
      <c r="B28" s="22"/>
      <c r="C28" s="30" t="n">
        <f aca="false">SUM(C7:C27)</f>
        <v>105</v>
      </c>
      <c r="D28" s="27" t="n">
        <f aca="false">SUM(D7:D27)</f>
        <v>10786289.64</v>
      </c>
      <c r="E28" s="22"/>
    </row>
    <row r="30" customFormat="false" ht="15" hidden="false" customHeight="false" outlineLevel="0" collapsed="false">
      <c r="A30" s="12" t="s">
        <v>345</v>
      </c>
    </row>
    <row r="31" customFormat="false" ht="23.85" hidden="false" customHeight="false" outlineLevel="0" collapsed="false">
      <c r="A31" s="31" t="s">
        <v>346</v>
      </c>
      <c r="B31" s="29" t="n">
        <v>102078.36</v>
      </c>
      <c r="C31" s="32"/>
      <c r="D31" s="32"/>
      <c r="E31" s="8" t="s">
        <v>347</v>
      </c>
    </row>
    <row r="32" customFormat="false" ht="23.85" hidden="false" customHeight="false" outlineLevel="0" collapsed="false">
      <c r="A32" s="31" t="s">
        <v>348</v>
      </c>
      <c r="B32" s="29" t="n">
        <v>102078.36</v>
      </c>
      <c r="C32" s="32"/>
      <c r="D32" s="32"/>
      <c r="E32" s="8" t="s">
        <v>349</v>
      </c>
    </row>
  </sheetData>
  <mergeCells count="1">
    <mergeCell ref="A2:D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9"/>
    <col collapsed="false" customWidth="true" hidden="false" outlineLevel="0" max="2" min="2" style="0" width="50"/>
    <col collapsed="false" customWidth="true" hidden="false" outlineLevel="0" max="3" min="3" style="0" width="18"/>
    <col collapsed="false" customWidth="true" hidden="false" outlineLevel="0" max="4" min="4" style="0" width="16"/>
    <col collapsed="false" customWidth="true" hidden="false" outlineLevel="0" max="7" min="5" style="0" width="20"/>
  </cols>
  <sheetData>
    <row r="1" customFormat="false" ht="16.15" hidden="false" customHeight="false" outlineLevel="0" collapsed="false">
      <c r="A1" s="1" t="s">
        <v>350</v>
      </c>
    </row>
    <row r="2" customFormat="false" ht="15" hidden="false" customHeight="true" outlineLevel="0" collapsed="false">
      <c r="A2" s="2" t="s">
        <v>351</v>
      </c>
      <c r="B2" s="2"/>
      <c r="C2" s="2"/>
      <c r="D2" s="2"/>
      <c r="E2" s="2"/>
      <c r="F2" s="2"/>
      <c r="G2" s="2"/>
    </row>
    <row r="4" customFormat="false" ht="15" hidden="false" customHeight="false" outlineLevel="0" collapsed="false">
      <c r="A4" s="12" t="s">
        <v>352</v>
      </c>
      <c r="B4" s="33" t="n">
        <v>0.2</v>
      </c>
    </row>
    <row r="5" customFormat="false" ht="15" hidden="false" customHeight="false" outlineLevel="0" collapsed="false">
      <c r="A5" s="12" t="s">
        <v>353</v>
      </c>
    </row>
    <row r="6" customFormat="false" ht="30" hidden="false" customHeight="true" outlineLevel="0" collapsed="false">
      <c r="A6" s="3" t="s">
        <v>99</v>
      </c>
      <c r="B6" s="3" t="s">
        <v>100</v>
      </c>
      <c r="C6" s="3" t="s">
        <v>354</v>
      </c>
      <c r="D6" s="3" t="s">
        <v>355</v>
      </c>
      <c r="E6" s="3" t="s">
        <v>356</v>
      </c>
      <c r="F6" s="3" t="s">
        <v>357</v>
      </c>
      <c r="G6" s="3" t="s">
        <v>358</v>
      </c>
    </row>
    <row r="7" customFormat="false" ht="15" hidden="false" customHeight="false" outlineLevel="0" collapsed="false">
      <c r="A7" s="13" t="s">
        <v>103</v>
      </c>
      <c r="B7" s="14" t="s">
        <v>104</v>
      </c>
      <c r="C7" s="19" t="n">
        <f aca="false">'2. Escalas retributivas'!H33</f>
        <v>115721.69</v>
      </c>
      <c r="D7" s="34" t="n">
        <v>1</v>
      </c>
      <c r="E7" s="19" t="n">
        <f aca="false">C7*D7</f>
        <v>115721.69</v>
      </c>
      <c r="F7" s="19" t="n">
        <f aca="false">C7*(1-$B$4)</f>
        <v>92577.352</v>
      </c>
      <c r="G7" s="19" t="n">
        <f aca="false">F7*D7</f>
        <v>92577.352</v>
      </c>
    </row>
    <row r="8" customFormat="false" ht="15" hidden="false" customHeight="false" outlineLevel="0" collapsed="false">
      <c r="A8" s="13" t="s">
        <v>105</v>
      </c>
      <c r="B8" s="14" t="s">
        <v>359</v>
      </c>
      <c r="C8" s="19" t="n">
        <f aca="false">'2. Escalas retributivas'!I33</f>
        <v>113291.414658803</v>
      </c>
      <c r="D8" s="34" t="n">
        <v>2</v>
      </c>
      <c r="E8" s="19" t="n">
        <f aca="false">C8*D8</f>
        <v>226582.829317606</v>
      </c>
      <c r="F8" s="19" t="n">
        <f aca="false">C8*(1-$B$4)</f>
        <v>90633.1317270423</v>
      </c>
      <c r="G8" s="19" t="n">
        <f aca="false">F8*D8</f>
        <v>181266.263454085</v>
      </c>
    </row>
    <row r="9" customFormat="false" ht="15" hidden="false" customHeight="false" outlineLevel="0" collapsed="false">
      <c r="A9" s="13" t="s">
        <v>107</v>
      </c>
      <c r="B9" s="14" t="s">
        <v>360</v>
      </c>
      <c r="C9" s="19" t="n">
        <f aca="false">'2. Escalas retributivas'!J33</f>
        <v>108570.08137304</v>
      </c>
      <c r="D9" s="34" t="n">
        <v>9</v>
      </c>
      <c r="E9" s="19" t="n">
        <f aca="false">C9*D9</f>
        <v>977130.732357362</v>
      </c>
      <c r="F9" s="19" t="n">
        <f aca="false">C9*(1-$B$4)</f>
        <v>86856.0650984322</v>
      </c>
      <c r="G9" s="19" t="n">
        <f aca="false">F9*D9</f>
        <v>781704.58588589</v>
      </c>
    </row>
    <row r="10" customFormat="false" ht="15" hidden="false" customHeight="false" outlineLevel="0" collapsed="false">
      <c r="A10" s="13" t="s">
        <v>109</v>
      </c>
      <c r="B10" s="14" t="s">
        <v>361</v>
      </c>
      <c r="C10" s="19" t="n">
        <f aca="false">'2. Escalas retributivas'!K33</f>
        <v>106209.35383016</v>
      </c>
      <c r="D10" s="34" t="n">
        <v>19</v>
      </c>
      <c r="E10" s="19" t="n">
        <f aca="false">C10*D10</f>
        <v>2017977.72277305</v>
      </c>
      <c r="F10" s="19" t="n">
        <f aca="false">C10*(1-$B$4)</f>
        <v>84967.4830641283</v>
      </c>
      <c r="G10" s="19" t="n">
        <f aca="false">F10*D10</f>
        <v>1614382.17821844</v>
      </c>
    </row>
    <row r="11" customFormat="false" ht="15" hidden="false" customHeight="false" outlineLevel="0" collapsed="false">
      <c r="A11" s="13" t="s">
        <v>111</v>
      </c>
      <c r="B11" s="14" t="s">
        <v>362</v>
      </c>
      <c r="C11" s="19" t="n">
        <f aca="false">'2. Escalas retributivas'!L33</f>
        <v>71758.9554637216</v>
      </c>
      <c r="D11" s="34" t="n">
        <v>26</v>
      </c>
      <c r="E11" s="19" t="n">
        <f aca="false">C11*D11</f>
        <v>1865732.84205676</v>
      </c>
      <c r="F11" s="19" t="n">
        <f aca="false">C11*(1-$B$4)</f>
        <v>57407.1643709773</v>
      </c>
      <c r="G11" s="19" t="n">
        <f aca="false">F11*D11</f>
        <v>1492586.27364541</v>
      </c>
    </row>
    <row r="12" customFormat="false" ht="15" hidden="false" customHeight="false" outlineLevel="0" collapsed="false">
      <c r="A12" s="22"/>
      <c r="B12" s="13" t="s">
        <v>312</v>
      </c>
      <c r="C12" s="22"/>
      <c r="D12" s="30" t="n">
        <f aca="false">SUM(D7:D11)</f>
        <v>57</v>
      </c>
      <c r="E12" s="27" t="n">
        <f aca="false">SUM(E7:E11)</f>
        <v>5203145.81650478</v>
      </c>
      <c r="F12" s="22"/>
      <c r="G12" s="27" t="n">
        <f aca="false">SUM(G7:G11)</f>
        <v>4162516.65320382</v>
      </c>
    </row>
    <row r="14" customFormat="false" ht="15" hidden="false" customHeight="false" outlineLevel="0" collapsed="false">
      <c r="B14" s="12" t="s">
        <v>363</v>
      </c>
      <c r="E14" s="35" t="n">
        <f aca="false">E12-G12</f>
        <v>1040629.16330095</v>
      </c>
      <c r="F14" s="12" t="s">
        <v>364</v>
      </c>
    </row>
    <row r="15" customFormat="false" ht="15" hidden="false" customHeight="false" outlineLevel="0" collapsed="false">
      <c r="E15" s="35" t="n">
        <f aca="false">E14*4</f>
        <v>4162516.65320382</v>
      </c>
    </row>
    <row r="18" customFormat="false" ht="15" hidden="false" customHeight="false" outlineLevel="0" collapsed="false">
      <c r="A18" s="12" t="s">
        <v>365</v>
      </c>
    </row>
    <row r="19" customFormat="false" ht="30" hidden="false" customHeight="true" outlineLevel="0" collapsed="false">
      <c r="A19" s="3"/>
      <c r="B19" s="3" t="s">
        <v>366</v>
      </c>
      <c r="C19" s="3" t="s">
        <v>367</v>
      </c>
      <c r="D19" s="3" t="s">
        <v>319</v>
      </c>
      <c r="E19" s="3" t="s">
        <v>368</v>
      </c>
      <c r="F19" s="3" t="s">
        <v>369</v>
      </c>
      <c r="G19" s="3" t="s">
        <v>370</v>
      </c>
    </row>
    <row r="20" customFormat="false" ht="15" hidden="false" customHeight="false" outlineLevel="0" collapsed="false">
      <c r="B20" s="8" t="s">
        <v>371</v>
      </c>
      <c r="C20" s="28" t="n">
        <v>102078.36</v>
      </c>
      <c r="D20" s="9" t="n">
        <v>1</v>
      </c>
      <c r="E20" s="29" t="n">
        <f aca="false">C20*D20</f>
        <v>102078.36</v>
      </c>
      <c r="F20" s="36" t="n">
        <v>1.32</v>
      </c>
      <c r="G20" s="29" t="n">
        <f aca="false">E20*F20</f>
        <v>134743.4352</v>
      </c>
    </row>
    <row r="21" customFormat="false" ht="23.85" hidden="false" customHeight="false" outlineLevel="0" collapsed="false">
      <c r="B21" s="8" t="s">
        <v>372</v>
      </c>
      <c r="C21" s="28" t="n">
        <v>65000</v>
      </c>
      <c r="D21" s="9" t="n">
        <v>4</v>
      </c>
      <c r="E21" s="29" t="n">
        <f aca="false">C21*D21</f>
        <v>260000</v>
      </c>
      <c r="F21" s="36" t="n">
        <v>1.32</v>
      </c>
      <c r="G21" s="29" t="n">
        <f aca="false">E21*F21</f>
        <v>343200</v>
      </c>
    </row>
    <row r="22" customFormat="false" ht="15" hidden="false" customHeight="false" outlineLevel="0" collapsed="false">
      <c r="B22" s="8" t="s">
        <v>373</v>
      </c>
      <c r="C22" s="28" t="n">
        <v>48000</v>
      </c>
      <c r="D22" s="9" t="n">
        <v>3</v>
      </c>
      <c r="E22" s="29" t="n">
        <f aca="false">C22*D22</f>
        <v>144000</v>
      </c>
      <c r="F22" s="36" t="n">
        <v>1.32</v>
      </c>
      <c r="G22" s="29" t="n">
        <f aca="false">E22*F22</f>
        <v>190080</v>
      </c>
    </row>
    <row r="23" customFormat="false" ht="15" hidden="false" customHeight="false" outlineLevel="0" collapsed="false">
      <c r="B23" s="8" t="s">
        <v>374</v>
      </c>
      <c r="C23" s="28" t="n">
        <v>32000</v>
      </c>
      <c r="D23" s="9" t="n">
        <v>2</v>
      </c>
      <c r="E23" s="29" t="n">
        <f aca="false">C23*D23</f>
        <v>64000</v>
      </c>
      <c r="F23" s="36" t="n">
        <v>1.32</v>
      </c>
      <c r="G23" s="29" t="n">
        <f aca="false">E23*F23</f>
        <v>84480</v>
      </c>
    </row>
    <row r="24" customFormat="false" ht="35.05" hidden="false" customHeight="false" outlineLevel="0" collapsed="false">
      <c r="B24" s="8" t="s">
        <v>375</v>
      </c>
      <c r="C24" s="32"/>
      <c r="D24" s="32"/>
      <c r="E24" s="32"/>
      <c r="F24" s="32"/>
      <c r="G24" s="28" t="n">
        <v>250000</v>
      </c>
    </row>
    <row r="25" customFormat="false" ht="15" hidden="false" customHeight="false" outlineLevel="0" collapsed="false">
      <c r="B25" s="13" t="s">
        <v>376</v>
      </c>
      <c r="C25" s="22"/>
      <c r="D25" s="22"/>
      <c r="E25" s="22"/>
      <c r="F25" s="22"/>
      <c r="G25" s="27" t="n">
        <f aca="false">SUM(G20:G24)</f>
        <v>1002503.4352</v>
      </c>
    </row>
    <row r="28" customFormat="false" ht="15" hidden="false" customHeight="false" outlineLevel="0" collapsed="false">
      <c r="A28" s="12" t="s">
        <v>377</v>
      </c>
    </row>
    <row r="29" customFormat="false" ht="15" hidden="false" customHeight="false" outlineLevel="0" collapsed="false">
      <c r="B29" s="13" t="s">
        <v>378</v>
      </c>
      <c r="C29" s="22"/>
      <c r="D29" s="22"/>
      <c r="E29" s="37" t="n">
        <f aca="false">E14</f>
        <v>1040629.16330095</v>
      </c>
    </row>
    <row r="30" customFormat="false" ht="15" hidden="false" customHeight="false" outlineLevel="0" collapsed="false">
      <c r="B30" s="13" t="s">
        <v>379</v>
      </c>
      <c r="C30" s="22"/>
      <c r="D30" s="22"/>
      <c r="E30" s="37" t="n">
        <f aca="false">G25</f>
        <v>1002503.4352</v>
      </c>
    </row>
    <row r="31" customFormat="false" ht="15" hidden="false" customHeight="false" outlineLevel="0" collapsed="false">
      <c r="B31" s="13" t="s">
        <v>380</v>
      </c>
      <c r="C31" s="22"/>
      <c r="D31" s="22"/>
      <c r="E31" s="37" t="n">
        <f aca="false">E14-G25</f>
        <v>38125.7281009548</v>
      </c>
    </row>
    <row r="32" customFormat="false" ht="15" hidden="false" customHeight="false" outlineLevel="0" collapsed="false">
      <c r="B32" s="13" t="s">
        <v>381</v>
      </c>
      <c r="C32" s="22"/>
      <c r="D32" s="22"/>
      <c r="E32" s="38" t="n">
        <f aca="false">E14/G25</f>
        <v>1.03803052115562</v>
      </c>
    </row>
    <row r="35" customFormat="false" ht="15" hidden="false" customHeight="true" outlineLevel="0" collapsed="false">
      <c r="A35" s="2" t="s">
        <v>382</v>
      </c>
      <c r="B35" s="2"/>
      <c r="C35" s="2"/>
      <c r="D35" s="2"/>
      <c r="E35" s="2"/>
      <c r="F35" s="2"/>
      <c r="G35" s="2"/>
    </row>
    <row r="36" customFormat="false" ht="15" hidden="false" customHeight="false" outlineLevel="0" collapsed="false">
      <c r="A36" s="2"/>
      <c r="B36" s="2"/>
      <c r="C36" s="2"/>
      <c r="D36" s="2"/>
      <c r="E36" s="2"/>
      <c r="F36" s="2"/>
      <c r="G36" s="2"/>
    </row>
    <row r="37" customFormat="false" ht="15" hidden="false" customHeight="false" outlineLevel="0" collapsed="false">
      <c r="A37" s="2"/>
      <c r="B37" s="2"/>
      <c r="C37" s="2"/>
      <c r="D37" s="2"/>
      <c r="E37" s="2"/>
      <c r="F37" s="2"/>
      <c r="G37" s="2"/>
    </row>
    <row r="38" customFormat="false" ht="15" hidden="false" customHeight="false" outlineLevel="0" collapsed="false">
      <c r="A38" s="2"/>
      <c r="B38" s="2"/>
      <c r="C38" s="2"/>
      <c r="D38" s="2"/>
      <c r="E38" s="2"/>
      <c r="F38" s="2"/>
      <c r="G38" s="2"/>
    </row>
    <row r="39" customFormat="false" ht="15" hidden="false" customHeight="false" outlineLevel="0" collapsed="false">
      <c r="A39" s="2"/>
      <c r="B39" s="2"/>
      <c r="C39" s="2"/>
      <c r="D39" s="2"/>
      <c r="E39" s="2"/>
      <c r="F39" s="2"/>
      <c r="G39" s="2"/>
    </row>
  </sheetData>
  <mergeCells count="2">
    <mergeCell ref="A2:G2"/>
    <mergeCell ref="A35:G39"/>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2026-08-20T18:42:07Z</dcterms:created>
  <dc:creator>openpyxl</dc:creator>
  <dc:description/>
  <dc:language>en-US</dc:language>
  <cp:lastModifiedBy/>
  <dcterms:modified xsi:type="dcterms:W3CDTF">2026-08-20T18:42:07Z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